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化工设计大赛\2023年\国赛2023\【12】席位分配和全国等级奖设置方案\"/>
    </mc:Choice>
  </mc:AlternateContent>
  <xr:revisionPtr revIDLastSave="0" documentId="13_ncr:1_{F32D7F25-90B0-44DE-B461-1A14EB2BA046}" xr6:coauthVersionLast="47" xr6:coauthVersionMax="47" xr10:uidLastSave="{00000000-0000-0000-0000-000000000000}"/>
  <bookViews>
    <workbookView xWindow="1950" yWindow="1950" windowWidth="21600" windowHeight="11385" xr2:uid="{9BC85C71-E641-4661-8F2E-A93B46A6AF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F17" i="1"/>
  <c r="F18" i="1"/>
  <c r="F19" i="1"/>
  <c r="F20" i="1"/>
  <c r="F21" i="1"/>
  <c r="F16" i="1"/>
  <c r="C23" i="1"/>
  <c r="B23" i="1"/>
  <c r="D23" i="1" l="1"/>
  <c r="E22" i="1"/>
  <c r="E21" i="1"/>
  <c r="H21" i="1" s="1"/>
  <c r="E20" i="1"/>
  <c r="H20" i="1" s="1"/>
  <c r="E19" i="1"/>
  <c r="H19" i="1" s="1"/>
  <c r="E18" i="1"/>
  <c r="H18" i="1" s="1"/>
  <c r="E17" i="1"/>
  <c r="H17" i="1" s="1"/>
  <c r="E16" i="1"/>
  <c r="G10" i="1"/>
  <c r="F10" i="1"/>
  <c r="C10" i="1"/>
  <c r="B10" i="1"/>
  <c r="H9" i="1"/>
  <c r="H6" i="1"/>
  <c r="H5" i="1"/>
  <c r="H4" i="1"/>
  <c r="F22" i="1" l="1"/>
  <c r="G22" i="1" s="1"/>
  <c r="H22" i="1" s="1"/>
  <c r="D3" i="1"/>
  <c r="E23" i="1"/>
  <c r="G16" i="1"/>
  <c r="H16" i="1" s="1"/>
  <c r="D5" i="1"/>
  <c r="D7" i="1"/>
  <c r="D9" i="1"/>
  <c r="D4" i="1"/>
  <c r="D8" i="1"/>
  <c r="H8" i="1" s="1"/>
  <c r="D6" i="1"/>
  <c r="H7" i="1" l="1"/>
  <c r="G23" i="1"/>
  <c r="H23" i="1" s="1"/>
  <c r="F23" i="1"/>
  <c r="D10" i="1"/>
  <c r="H3" i="1"/>
  <c r="H10" i="1" l="1"/>
  <c r="E10" i="1"/>
</calcChain>
</file>

<file path=xl/sharedStrings.xml><?xml version="1.0" encoding="utf-8"?>
<sst xmlns="http://schemas.openxmlformats.org/spreadsheetml/2006/main" count="38" uniqueCount="27">
  <si>
    <t>赛区</t>
    <phoneticPr fontId="3" type="noConversion"/>
  </si>
  <si>
    <t>提交作品团队数</t>
    <phoneticPr fontId="3" type="noConversion"/>
  </si>
  <si>
    <t>比例分配名额    （计算值）</t>
    <phoneticPr fontId="3" type="noConversion"/>
  </si>
  <si>
    <t>比例分配名额   （圆整值）</t>
    <phoneticPr fontId="3" type="noConversion"/>
  </si>
  <si>
    <t>赛区预选赛承办名额</t>
    <phoneticPr fontId="3" type="noConversion"/>
  </si>
  <si>
    <t>全国总决赛承办名额</t>
    <phoneticPr fontId="3" type="noConversion"/>
  </si>
  <si>
    <t>合计</t>
    <phoneticPr fontId="3" type="noConversion"/>
  </si>
  <si>
    <t>东北</t>
    <phoneticPr fontId="3" type="noConversion"/>
  </si>
  <si>
    <t>华北</t>
    <phoneticPr fontId="3" type="noConversion"/>
  </si>
  <si>
    <t>华东</t>
    <phoneticPr fontId="3" type="noConversion"/>
  </si>
  <si>
    <t>华南</t>
  </si>
  <si>
    <t>华中</t>
    <phoneticPr fontId="3" type="noConversion"/>
  </si>
  <si>
    <t>西北</t>
    <phoneticPr fontId="3" type="noConversion"/>
  </si>
  <si>
    <t>西南</t>
    <phoneticPr fontId="3" type="noConversion"/>
  </si>
  <si>
    <t>总计</t>
    <phoneticPr fontId="3" type="noConversion"/>
  </si>
  <si>
    <t>说明：</t>
    <phoneticPr fontId="3" type="noConversion"/>
  </si>
  <si>
    <t>特、一等奖</t>
    <phoneticPr fontId="3" type="noConversion"/>
  </si>
  <si>
    <t>二等奖</t>
    <phoneticPr fontId="3" type="noConversion"/>
  </si>
  <si>
    <t>三等奖</t>
    <phoneticPr fontId="3" type="noConversion"/>
  </si>
  <si>
    <t>获奖率</t>
    <phoneticPr fontId="3" type="noConversion"/>
  </si>
  <si>
    <t>特等奖和一等奖由全国总决赛评选；二等奖和三等奖由赛区评选。二等奖名额与参赛学校数目成正比，由每所参赛校除晋级全国总决赛外的排名最高的团队获得，如果有学校作品不合格，则二等奖名额放弃，不转给其他学校，但三等奖名额相应增加；三等奖名额与参赛队伍数目成正比，由所有未获二等以上奖项的团队（不分学校）按其在所在评审组中的排名顺序获得。成功参赛证书的实发数需待赛区初评完成后确定，评审为不合格的作品不颁发成功参赛证书。</t>
    <phoneticPr fontId="3" type="noConversion"/>
  </si>
  <si>
    <t>全国等级奖名额分配方案</t>
    <phoneticPr fontId="3" type="noConversion"/>
  </si>
  <si>
    <t>全国总决赛名额分配方案</t>
    <phoneticPr fontId="3" type="noConversion"/>
  </si>
  <si>
    <t>成功提交作品学校数</t>
  </si>
  <si>
    <t>成功提交作品学校数</t>
    <phoneticPr fontId="3" type="noConversion"/>
  </si>
  <si>
    <t>提交作品团队数</t>
  </si>
  <si>
    <t>华北赛区除承办学校外的第10名与华南赛区除承办学校外的第9名竞争1个全国总决赛名额，西北赛区除承办学校外的第8名与华中赛区除承办学校外的第9名竞争1个全国总决赛名额。由专家委员会指定相关4个赛区各1名专家、其他赛区2名专家，共6名专家分2组对作品进行评审以确定名额归属。专家回避自己所属赛区的名额评定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</si>
</sst>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_ "/>
  </numFmts>
  <fonts count="10">
    <font>
      <sz val="11"/>
      <color theme="1"/>
      <name val="等线"/>
      <family val="2"/>
      <charset val="134"/>
      <scheme val="minor"/>
    </font>
    <font>
      <b/>
      <sz val="12"/>
      <color rgb="FFC00000"/>
      <name val="微软雅黑"/>
      <family val="2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微软雅黑"/>
      <family val="2"/>
      <charset val="134"/>
    </font>
    <font>
      <sz val="11"/>
      <color theme="1"/>
      <name val="Arial Unicode MS"/>
      <family val="2"/>
      <charset val="134"/>
    </font>
    <font>
      <b/>
      <sz val="11"/>
      <color rgb="FFC00000"/>
      <name val="微软雅黑"/>
      <family val="2"/>
      <charset val="134"/>
    </font>
    <font>
      <b/>
      <sz val="11"/>
      <color rgb="FFC00000"/>
      <name val="黑体"/>
      <family val="3"/>
      <charset val="134"/>
    </font>
    <font>
      <sz val="11"/>
      <color rgb="FFC00000"/>
      <name val="微软雅黑"/>
      <family val="2"/>
      <charset val="134"/>
    </font>
    <font>
      <sz val="11"/>
      <name val="Arial Unicode MS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right" vertical="top"/>
    </xf>
    <xf numFmtId="10" fontId="5" fillId="0" borderId="7" xfId="0" applyNumberFormat="1" applyFont="1" applyBorder="1" applyAlignment="1">
      <alignment horizontal="center" vertical="center"/>
    </xf>
    <xf numFmtId="10" fontId="5" fillId="0" borderId="13" xfId="0" applyNumberFormat="1" applyFont="1" applyBorder="1" applyAlignment="1">
      <alignment horizontal="center" vertical="center"/>
    </xf>
    <xf numFmtId="10" fontId="5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/>
    </xf>
    <xf numFmtId="0" fontId="7" fillId="2" borderId="18" xfId="0" applyFont="1" applyFill="1" applyBorder="1" applyAlignment="1">
      <alignment horizontal="left" vertical="top" wrapText="1"/>
    </xf>
    <xf numFmtId="0" fontId="8" fillId="2" borderId="18" xfId="0" applyFont="1" applyFill="1" applyBorder="1" applyAlignment="1">
      <alignment horizontal="left" vertical="top" wrapText="1"/>
    </xf>
    <xf numFmtId="0" fontId="8" fillId="2" borderId="19" xfId="0" applyFont="1" applyFill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7A031-75B2-4E9D-825F-2C895A00EF4E}">
  <dimension ref="A1:J24"/>
  <sheetViews>
    <sheetView tabSelected="1" workbookViewId="0">
      <selection activeCell="B11" sqref="B11:H11"/>
    </sheetView>
  </sheetViews>
  <sheetFormatPr defaultRowHeight="14.25"/>
  <cols>
    <col min="1" max="1" width="12.875" style="22" customWidth="1"/>
    <col min="2" max="2" width="9.375" style="22" customWidth="1"/>
    <col min="4" max="4" width="12" customWidth="1"/>
    <col min="5" max="5" width="12.875" customWidth="1"/>
    <col min="6" max="7" width="11.125" customWidth="1"/>
  </cols>
  <sheetData>
    <row r="1" spans="1:10" ht="18.75" thickBot="1">
      <c r="A1" s="28" t="s">
        <v>22</v>
      </c>
      <c r="B1" s="28"/>
      <c r="C1" s="28"/>
      <c r="D1" s="28"/>
      <c r="E1" s="28"/>
      <c r="F1" s="28"/>
      <c r="G1" s="28"/>
      <c r="H1" s="28"/>
    </row>
    <row r="2" spans="1:10" ht="50.25" thickBot="1">
      <c r="A2" s="1" t="s">
        <v>0</v>
      </c>
      <c r="B2" s="2" t="s">
        <v>24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</row>
    <row r="3" spans="1:10" ht="17.25" thickTop="1">
      <c r="A3" s="4" t="s">
        <v>7</v>
      </c>
      <c r="B3" s="23">
        <v>39</v>
      </c>
      <c r="C3" s="5">
        <v>132</v>
      </c>
      <c r="D3" s="6">
        <f t="shared" ref="D3:D9" si="0">52*B3/B$10</f>
        <v>5.0074074074074071</v>
      </c>
      <c r="E3" s="5">
        <v>5</v>
      </c>
      <c r="F3" s="5">
        <v>1</v>
      </c>
      <c r="G3" s="5">
        <v>0</v>
      </c>
      <c r="H3" s="7">
        <f>E3+F3+G3</f>
        <v>6</v>
      </c>
      <c r="J3" s="27"/>
    </row>
    <row r="4" spans="1:10" ht="16.5">
      <c r="A4" s="8" t="s">
        <v>8</v>
      </c>
      <c r="B4" s="24">
        <v>73</v>
      </c>
      <c r="C4" s="9">
        <v>324</v>
      </c>
      <c r="D4" s="6">
        <f t="shared" si="0"/>
        <v>9.3728395061728396</v>
      </c>
      <c r="E4" s="5">
        <v>9.5</v>
      </c>
      <c r="F4" s="9">
        <v>1</v>
      </c>
      <c r="G4" s="9">
        <v>1</v>
      </c>
      <c r="H4" s="10">
        <f t="shared" ref="H4:H9" si="1">E4+F4+G4</f>
        <v>11.5</v>
      </c>
      <c r="J4" s="27"/>
    </row>
    <row r="5" spans="1:10" ht="16.5">
      <c r="A5" s="8" t="s">
        <v>9</v>
      </c>
      <c r="B5" s="24">
        <v>62</v>
      </c>
      <c r="C5" s="9">
        <v>444</v>
      </c>
      <c r="D5" s="6">
        <f t="shared" si="0"/>
        <v>7.9604938271604935</v>
      </c>
      <c r="E5" s="5">
        <v>8</v>
      </c>
      <c r="F5" s="9">
        <v>1</v>
      </c>
      <c r="G5" s="9">
        <v>0</v>
      </c>
      <c r="H5" s="10">
        <f t="shared" si="1"/>
        <v>9</v>
      </c>
      <c r="J5" s="27"/>
    </row>
    <row r="6" spans="1:10" ht="16.5">
      <c r="A6" s="8" t="s">
        <v>10</v>
      </c>
      <c r="B6" s="24">
        <v>66</v>
      </c>
      <c r="C6" s="9">
        <v>288</v>
      </c>
      <c r="D6" s="6">
        <f t="shared" si="0"/>
        <v>8.4740740740740748</v>
      </c>
      <c r="E6" s="5">
        <v>8.5</v>
      </c>
      <c r="F6" s="9">
        <v>1</v>
      </c>
      <c r="G6" s="9">
        <v>0</v>
      </c>
      <c r="H6" s="10">
        <f t="shared" si="1"/>
        <v>9.5</v>
      </c>
      <c r="J6" s="27"/>
    </row>
    <row r="7" spans="1:10" ht="16.5">
      <c r="A7" s="8" t="s">
        <v>11</v>
      </c>
      <c r="B7" s="24">
        <v>66</v>
      </c>
      <c r="C7" s="9">
        <v>367</v>
      </c>
      <c r="D7" s="6">
        <f t="shared" si="0"/>
        <v>8.4740740740740748</v>
      </c>
      <c r="E7" s="5">
        <v>8.5</v>
      </c>
      <c r="F7" s="9">
        <v>1</v>
      </c>
      <c r="G7" s="9">
        <v>0</v>
      </c>
      <c r="H7" s="10">
        <f t="shared" si="1"/>
        <v>9.5</v>
      </c>
      <c r="J7" s="27"/>
    </row>
    <row r="8" spans="1:10" ht="16.5">
      <c r="A8" s="8" t="s">
        <v>12</v>
      </c>
      <c r="B8" s="25">
        <v>59</v>
      </c>
      <c r="C8" s="9">
        <v>281</v>
      </c>
      <c r="D8" s="6">
        <f t="shared" si="0"/>
        <v>7.5753086419753091</v>
      </c>
      <c r="E8" s="5">
        <v>7.5</v>
      </c>
      <c r="F8" s="9">
        <v>1</v>
      </c>
      <c r="G8" s="9">
        <v>0</v>
      </c>
      <c r="H8" s="10">
        <f t="shared" si="1"/>
        <v>8.5</v>
      </c>
      <c r="J8" s="27"/>
    </row>
    <row r="9" spans="1:10" ht="17.25" thickBot="1">
      <c r="A9" s="11" t="s">
        <v>13</v>
      </c>
      <c r="B9" s="26">
        <v>40</v>
      </c>
      <c r="C9" s="12">
        <v>169</v>
      </c>
      <c r="D9" s="13">
        <f t="shared" si="0"/>
        <v>5.1358024691358022</v>
      </c>
      <c r="E9" s="12">
        <v>5</v>
      </c>
      <c r="F9" s="12">
        <v>1</v>
      </c>
      <c r="G9" s="12">
        <v>0</v>
      </c>
      <c r="H9" s="14">
        <f t="shared" si="1"/>
        <v>6</v>
      </c>
      <c r="J9" s="27"/>
    </row>
    <row r="10" spans="1:10" ht="18" thickTop="1" thickBot="1">
      <c r="A10" s="15" t="s">
        <v>14</v>
      </c>
      <c r="B10" s="16">
        <f>SUM(B3:B9)</f>
        <v>405</v>
      </c>
      <c r="C10" s="16">
        <f>SUM(C3:C9)</f>
        <v>2005</v>
      </c>
      <c r="D10" s="16">
        <f t="shared" ref="D10:H10" si="2">SUM(D3:D9)</f>
        <v>52.000000000000007</v>
      </c>
      <c r="E10" s="16">
        <f t="shared" si="2"/>
        <v>52</v>
      </c>
      <c r="F10" s="16">
        <f t="shared" si="2"/>
        <v>7</v>
      </c>
      <c r="G10" s="16">
        <f t="shared" si="2"/>
        <v>1</v>
      </c>
      <c r="H10" s="17">
        <f t="shared" si="2"/>
        <v>60</v>
      </c>
      <c r="J10" s="27"/>
    </row>
    <row r="11" spans="1:10" ht="72.400000000000006" customHeight="1" thickBot="1">
      <c r="A11" s="18" t="s">
        <v>15</v>
      </c>
      <c r="B11" s="29" t="s">
        <v>26</v>
      </c>
      <c r="C11" s="30"/>
      <c r="D11" s="30"/>
      <c r="E11" s="30"/>
      <c r="F11" s="30"/>
      <c r="G11" s="30"/>
      <c r="H11" s="31"/>
    </row>
    <row r="12" spans="1:10">
      <c r="A12"/>
      <c r="B12"/>
    </row>
    <row r="13" spans="1:10">
      <c r="A13"/>
      <c r="B13"/>
    </row>
    <row r="14" spans="1:10" ht="18.75" thickBot="1">
      <c r="A14" s="28" t="s">
        <v>21</v>
      </c>
      <c r="B14" s="28"/>
      <c r="C14" s="28"/>
      <c r="D14" s="28"/>
      <c r="E14" s="28"/>
      <c r="F14" s="28"/>
      <c r="G14" s="28"/>
    </row>
    <row r="15" spans="1:10" ht="50.25" thickBot="1">
      <c r="A15" s="1" t="s">
        <v>0</v>
      </c>
      <c r="B15" s="2" t="s">
        <v>23</v>
      </c>
      <c r="C15" s="2" t="s">
        <v>25</v>
      </c>
      <c r="D15" s="2" t="s">
        <v>16</v>
      </c>
      <c r="E15" s="2" t="s">
        <v>17</v>
      </c>
      <c r="F15" s="2" t="s">
        <v>18</v>
      </c>
      <c r="G15" s="3" t="s">
        <v>6</v>
      </c>
      <c r="H15" s="3" t="s">
        <v>19</v>
      </c>
    </row>
    <row r="16" spans="1:10" ht="17.25" thickTop="1">
      <c r="A16" s="4" t="s">
        <v>7</v>
      </c>
      <c r="B16" s="5">
        <v>39</v>
      </c>
      <c r="C16" s="5">
        <v>132</v>
      </c>
      <c r="D16" s="5">
        <v>6</v>
      </c>
      <c r="E16" s="5">
        <f t="shared" ref="E16:E22" si="3">B16</f>
        <v>39</v>
      </c>
      <c r="F16" s="5">
        <f>ROUND((C16*0.49-D16-E16),0)</f>
        <v>20</v>
      </c>
      <c r="G16" s="7">
        <f>SUM(D16:F16)</f>
        <v>65</v>
      </c>
      <c r="H16" s="19">
        <f t="shared" ref="H16:H23" si="4">G16/C16</f>
        <v>0.49242424242424243</v>
      </c>
    </row>
    <row r="17" spans="1:8" ht="16.5">
      <c r="A17" s="8" t="s">
        <v>8</v>
      </c>
      <c r="B17" s="9">
        <v>73</v>
      </c>
      <c r="C17" s="9">
        <v>324</v>
      </c>
      <c r="D17" s="9">
        <v>11.5</v>
      </c>
      <c r="E17" s="5">
        <f t="shared" si="3"/>
        <v>73</v>
      </c>
      <c r="F17" s="5">
        <f t="shared" ref="F17:F22" si="5">ROUND((C17*0.49-D17-E17),0)</f>
        <v>74</v>
      </c>
      <c r="G17" s="7">
        <f t="shared" ref="G17:G22" si="6">SUM(D17:F17)</f>
        <v>158.5</v>
      </c>
      <c r="H17" s="19">
        <f t="shared" si="4"/>
        <v>0.48919753086419754</v>
      </c>
    </row>
    <row r="18" spans="1:8" ht="16.5">
      <c r="A18" s="8" t="s">
        <v>9</v>
      </c>
      <c r="B18" s="9">
        <v>62</v>
      </c>
      <c r="C18" s="9">
        <v>444</v>
      </c>
      <c r="D18" s="9">
        <v>9</v>
      </c>
      <c r="E18" s="5">
        <f t="shared" si="3"/>
        <v>62</v>
      </c>
      <c r="F18" s="5">
        <f t="shared" si="5"/>
        <v>147</v>
      </c>
      <c r="G18" s="7">
        <f t="shared" si="6"/>
        <v>218</v>
      </c>
      <c r="H18" s="19">
        <f t="shared" si="4"/>
        <v>0.49099099099099097</v>
      </c>
    </row>
    <row r="19" spans="1:8" ht="16.5">
      <c r="A19" s="8" t="s">
        <v>10</v>
      </c>
      <c r="B19" s="9">
        <v>66</v>
      </c>
      <c r="C19" s="9">
        <v>288</v>
      </c>
      <c r="D19" s="9">
        <v>9.5</v>
      </c>
      <c r="E19" s="5">
        <f t="shared" si="3"/>
        <v>66</v>
      </c>
      <c r="F19" s="5">
        <f t="shared" si="5"/>
        <v>66</v>
      </c>
      <c r="G19" s="7">
        <f t="shared" si="6"/>
        <v>141.5</v>
      </c>
      <c r="H19" s="19">
        <f t="shared" si="4"/>
        <v>0.49131944444444442</v>
      </c>
    </row>
    <row r="20" spans="1:8" ht="16.5">
      <c r="A20" s="8" t="s">
        <v>11</v>
      </c>
      <c r="B20" s="9">
        <v>66</v>
      </c>
      <c r="C20" s="9">
        <v>367</v>
      </c>
      <c r="D20" s="9">
        <v>9.5</v>
      </c>
      <c r="E20" s="5">
        <f t="shared" si="3"/>
        <v>66</v>
      </c>
      <c r="F20" s="5">
        <f t="shared" si="5"/>
        <v>104</v>
      </c>
      <c r="G20" s="7">
        <f t="shared" si="6"/>
        <v>179.5</v>
      </c>
      <c r="H20" s="19">
        <f t="shared" si="4"/>
        <v>0.4891008174386921</v>
      </c>
    </row>
    <row r="21" spans="1:8" ht="16.5">
      <c r="A21" s="8" t="s">
        <v>12</v>
      </c>
      <c r="B21" s="9">
        <v>59</v>
      </c>
      <c r="C21" s="9">
        <v>281</v>
      </c>
      <c r="D21" s="9">
        <v>8.5</v>
      </c>
      <c r="E21" s="5">
        <f t="shared" si="3"/>
        <v>59</v>
      </c>
      <c r="F21" s="5">
        <f t="shared" si="5"/>
        <v>70</v>
      </c>
      <c r="G21" s="7">
        <f t="shared" si="6"/>
        <v>137.5</v>
      </c>
      <c r="H21" s="19">
        <f t="shared" si="4"/>
        <v>0.48932384341637009</v>
      </c>
    </row>
    <row r="22" spans="1:8" ht="17.25" thickBot="1">
      <c r="A22" s="11" t="s">
        <v>13</v>
      </c>
      <c r="B22" s="12">
        <v>40</v>
      </c>
      <c r="C22" s="12">
        <v>169</v>
      </c>
      <c r="D22" s="12">
        <v>6</v>
      </c>
      <c r="E22" s="12">
        <f t="shared" si="3"/>
        <v>40</v>
      </c>
      <c r="F22" s="12">
        <f t="shared" si="5"/>
        <v>37</v>
      </c>
      <c r="G22" s="14">
        <f t="shared" si="6"/>
        <v>83</v>
      </c>
      <c r="H22" s="20">
        <f t="shared" si="4"/>
        <v>0.4911242603550296</v>
      </c>
    </row>
    <row r="23" spans="1:8" ht="18" thickTop="1" thickBot="1">
      <c r="A23" s="15" t="s">
        <v>14</v>
      </c>
      <c r="B23" s="16">
        <f>SUM(B16:B22)</f>
        <v>405</v>
      </c>
      <c r="C23" s="16">
        <f>SUM(C16:C22)</f>
        <v>2005</v>
      </c>
      <c r="D23" s="16">
        <f t="shared" ref="D23:G23" si="7">SUM(D16:D22)</f>
        <v>60</v>
      </c>
      <c r="E23" s="16">
        <f t="shared" si="7"/>
        <v>405</v>
      </c>
      <c r="F23" s="16">
        <f t="shared" si="7"/>
        <v>518</v>
      </c>
      <c r="G23" s="17">
        <f t="shared" si="7"/>
        <v>983</v>
      </c>
      <c r="H23" s="21">
        <f t="shared" si="4"/>
        <v>0.49027431421446382</v>
      </c>
    </row>
    <row r="24" spans="1:8" ht="96.6" customHeight="1" thickBot="1">
      <c r="A24" s="18" t="s">
        <v>15</v>
      </c>
      <c r="B24" s="29" t="s">
        <v>20</v>
      </c>
      <c r="C24" s="30"/>
      <c r="D24" s="30"/>
      <c r="E24" s="30"/>
      <c r="F24" s="30"/>
      <c r="G24" s="30"/>
      <c r="H24" s="31"/>
    </row>
  </sheetData>
  <mergeCells count="4">
    <mergeCell ref="A1:H1"/>
    <mergeCell ref="B11:H11"/>
    <mergeCell ref="A14:G14"/>
    <mergeCell ref="B24:H24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huxp</dc:creator>
  <cp:lastModifiedBy>admin</cp:lastModifiedBy>
  <dcterms:created xsi:type="dcterms:W3CDTF">2019-07-28T13:41:02Z</dcterms:created>
  <dcterms:modified xsi:type="dcterms:W3CDTF">2023-07-31T09:25:35Z</dcterms:modified>
</cp:coreProperties>
</file>