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化工设计\2022年\2022国赛\【8】席位分配和全国等级奖设置方案\发送各赛区席位分配\"/>
    </mc:Choice>
  </mc:AlternateContent>
  <xr:revisionPtr revIDLastSave="0" documentId="13_ncr:1_{373F05AF-2D63-4A49-8B35-9F31AC2C0A4B}" xr6:coauthVersionLast="36" xr6:coauthVersionMax="36" xr10:uidLastSave="{00000000-0000-0000-0000-000000000000}"/>
  <bookViews>
    <workbookView xWindow="0" yWindow="0" windowWidth="20520" windowHeight="8610" xr2:uid="{9BC85C71-E641-4661-8F2E-A93B46A6AF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23" i="1" l="1"/>
  <c r="E22" i="1"/>
  <c r="F22" i="1" s="1"/>
  <c r="G22" i="1" s="1"/>
  <c r="H22" i="1" s="1"/>
  <c r="E21" i="1"/>
  <c r="F21" i="1" s="1"/>
  <c r="G21" i="1" s="1"/>
  <c r="H21" i="1" s="1"/>
  <c r="E20" i="1"/>
  <c r="F20" i="1" s="1"/>
  <c r="G20" i="1" s="1"/>
  <c r="H20" i="1" s="1"/>
  <c r="E19" i="1"/>
  <c r="F19" i="1" s="1"/>
  <c r="G19" i="1" s="1"/>
  <c r="H19" i="1" s="1"/>
  <c r="E18" i="1"/>
  <c r="F18" i="1" s="1"/>
  <c r="G18" i="1" s="1"/>
  <c r="H18" i="1" s="1"/>
  <c r="E17" i="1"/>
  <c r="F17" i="1" s="1"/>
  <c r="G17" i="1" s="1"/>
  <c r="H17" i="1" s="1"/>
  <c r="E16" i="1"/>
  <c r="F16" i="1" s="1"/>
  <c r="G10" i="1"/>
  <c r="F10" i="1"/>
  <c r="C10" i="1"/>
  <c r="B10" i="1"/>
  <c r="H9" i="1"/>
  <c r="H6" i="1"/>
  <c r="H5" i="1"/>
  <c r="H4" i="1"/>
  <c r="D3" i="1" l="1"/>
  <c r="E23" i="1"/>
  <c r="G16" i="1"/>
  <c r="H16" i="1" s="1"/>
  <c r="D5" i="1"/>
  <c r="D7" i="1"/>
  <c r="D9" i="1"/>
  <c r="D4" i="1"/>
  <c r="D8" i="1"/>
  <c r="H8" i="1" s="1"/>
  <c r="D6" i="1"/>
  <c r="E7" i="1" l="1"/>
  <c r="H7" i="1" s="1"/>
  <c r="G23" i="1"/>
  <c r="H23" i="1" s="1"/>
  <c r="F23" i="1"/>
  <c r="D10" i="1"/>
  <c r="H3" i="1"/>
  <c r="H10" i="1" l="1"/>
  <c r="E10" i="1"/>
</calcChain>
</file>

<file path=xl/sharedStrings.xml><?xml version="1.0" encoding="utf-8"?>
<sst xmlns="http://schemas.openxmlformats.org/spreadsheetml/2006/main" count="38" uniqueCount="25">
  <si>
    <t>赛区</t>
    <phoneticPr fontId="3" type="noConversion"/>
  </si>
  <si>
    <t>提交作品学校数</t>
    <phoneticPr fontId="3" type="noConversion"/>
  </si>
  <si>
    <t>提交作品团队数</t>
    <phoneticPr fontId="3" type="noConversion"/>
  </si>
  <si>
    <t>比例分配名额    （计算值）</t>
    <phoneticPr fontId="3" type="noConversion"/>
  </si>
  <si>
    <t>比例分配名额   （圆整值）</t>
    <phoneticPr fontId="3" type="noConversion"/>
  </si>
  <si>
    <t>赛区预选赛承办名额</t>
    <phoneticPr fontId="3" type="noConversion"/>
  </si>
  <si>
    <t>全国总决赛承办名额</t>
    <phoneticPr fontId="3" type="noConversion"/>
  </si>
  <si>
    <t>合计</t>
    <phoneticPr fontId="3" type="noConversion"/>
  </si>
  <si>
    <t>东北</t>
    <phoneticPr fontId="3" type="noConversion"/>
  </si>
  <si>
    <t>华北</t>
    <phoneticPr fontId="3" type="noConversion"/>
  </si>
  <si>
    <t>华东</t>
    <phoneticPr fontId="3" type="noConversion"/>
  </si>
  <si>
    <t>华南</t>
  </si>
  <si>
    <t>华中</t>
    <phoneticPr fontId="3" type="noConversion"/>
  </si>
  <si>
    <t>西北</t>
    <phoneticPr fontId="3" type="noConversion"/>
  </si>
  <si>
    <t>西南</t>
    <phoneticPr fontId="3" type="noConversion"/>
  </si>
  <si>
    <t>总计</t>
    <phoneticPr fontId="3" type="noConversion"/>
  </si>
  <si>
    <t>说明：</t>
    <phoneticPr fontId="3" type="noConversion"/>
  </si>
  <si>
    <t>特、一等奖</t>
    <phoneticPr fontId="3" type="noConversion"/>
  </si>
  <si>
    <t>二等奖</t>
    <phoneticPr fontId="3" type="noConversion"/>
  </si>
  <si>
    <t>三等奖</t>
    <phoneticPr fontId="3" type="noConversion"/>
  </si>
  <si>
    <t>获奖率</t>
    <phoneticPr fontId="3" type="noConversion"/>
  </si>
  <si>
    <t>特等奖和一等奖由全国总决赛评选；二等奖和三等奖由赛区评选。二等奖名额与参赛学校数目成正比，由每所参赛校除晋级全国总决赛外的排名最高的团队获得，如果有学校作品不合格，则二等奖名额放弃，不转给其他学校，但三等奖名额相应增加；三等奖名额与参赛队伍数目成正比，由所有未获二等以上奖项的团队（不分学校）按其在所在评审组中的排名顺序获得。成功参赛证书的实发数需待赛区初评完成后确定，评审为不合格的作品不颁发成功参赛证书。</t>
    <phoneticPr fontId="3" type="noConversion"/>
  </si>
  <si>
    <t>东北赛区除承办学校外的第5名与华南赛区除承办学校外的第9名竞争1个全国总决赛名额。由专家委员会指定不相关赛区的3名专家对作品进行评审以确定名额归属。专家回避自己所属赛区的名额评定。</t>
    <phoneticPr fontId="3" type="noConversion"/>
  </si>
  <si>
    <t>全国等级奖名额分配方案</t>
    <phoneticPr fontId="3" type="noConversion"/>
  </si>
  <si>
    <t>全国总决赛名额分配方案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</si>
</sst>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0">
    <font>
      <sz val="11"/>
      <color theme="1"/>
      <name val="等线"/>
      <family val="2"/>
      <charset val="134"/>
      <scheme val="minor"/>
    </font>
    <font>
      <b/>
      <sz val="12"/>
      <color rgb="FFC00000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Arial Unicode MS"/>
      <family val="2"/>
      <charset val="134"/>
    </font>
    <font>
      <b/>
      <sz val="11"/>
      <color rgb="FFC00000"/>
      <name val="微软雅黑"/>
      <family val="2"/>
      <charset val="134"/>
    </font>
    <font>
      <b/>
      <sz val="11"/>
      <color rgb="FFC00000"/>
      <name val="黑体"/>
      <family val="3"/>
      <charset val="134"/>
    </font>
    <font>
      <sz val="11"/>
      <color rgb="FFC00000"/>
      <name val="微软雅黑"/>
      <family val="2"/>
      <charset val="134"/>
    </font>
    <font>
      <sz val="11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right" vertical="top"/>
    </xf>
    <xf numFmtId="10" fontId="5" fillId="0" borderId="7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/>
    </xf>
    <xf numFmtId="0" fontId="7" fillId="2" borderId="18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A031-75B2-4E9D-825F-2C895A00EF4E}">
  <dimension ref="A1:J24"/>
  <sheetViews>
    <sheetView tabSelected="1" workbookViewId="0">
      <selection activeCell="L20" sqref="L20"/>
    </sheetView>
  </sheetViews>
  <sheetFormatPr defaultRowHeight="13.9"/>
  <cols>
    <col min="1" max="1" width="12.86328125" style="22" customWidth="1"/>
    <col min="2" max="2" width="9.3984375" style="22" customWidth="1"/>
    <col min="4" max="4" width="12" customWidth="1"/>
    <col min="5" max="5" width="12.86328125" customWidth="1"/>
    <col min="6" max="7" width="11.1328125" customWidth="1"/>
  </cols>
  <sheetData>
    <row r="1" spans="1:10" ht="17.25" thickBot="1">
      <c r="A1" s="28" t="s">
        <v>24</v>
      </c>
      <c r="B1" s="28"/>
      <c r="C1" s="28"/>
      <c r="D1" s="28"/>
      <c r="E1" s="28"/>
      <c r="F1" s="28"/>
      <c r="G1" s="28"/>
      <c r="H1" s="28"/>
    </row>
    <row r="2" spans="1:10" ht="45.4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10" ht="15.4" thickTop="1">
      <c r="A3" s="4" t="s">
        <v>8</v>
      </c>
      <c r="B3" s="23">
        <v>35</v>
      </c>
      <c r="C3" s="5">
        <v>127</v>
      </c>
      <c r="D3" s="6">
        <f t="shared" ref="D3:D9" si="0">52*B3/B$10</f>
        <v>4.5843828715365236</v>
      </c>
      <c r="E3" s="5">
        <v>4.5</v>
      </c>
      <c r="F3" s="5">
        <v>1</v>
      </c>
      <c r="G3" s="5">
        <v>0</v>
      </c>
      <c r="H3" s="7">
        <f>E3+F3+G3</f>
        <v>5.5</v>
      </c>
      <c r="J3" s="27"/>
    </row>
    <row r="4" spans="1:10" ht="15">
      <c r="A4" s="8" t="s">
        <v>9</v>
      </c>
      <c r="B4" s="24">
        <v>67</v>
      </c>
      <c r="C4" s="9">
        <v>350</v>
      </c>
      <c r="D4" s="6">
        <f t="shared" si="0"/>
        <v>8.775818639798489</v>
      </c>
      <c r="E4" s="5">
        <v>9</v>
      </c>
      <c r="F4" s="9">
        <v>1</v>
      </c>
      <c r="G4" s="9">
        <v>0</v>
      </c>
      <c r="H4" s="10">
        <f t="shared" ref="H4:H9" si="1">E4+F4+G4</f>
        <v>10</v>
      </c>
      <c r="J4" s="27"/>
    </row>
    <row r="5" spans="1:10" ht="15">
      <c r="A5" s="8" t="s">
        <v>10</v>
      </c>
      <c r="B5" s="24">
        <v>63</v>
      </c>
      <c r="C5" s="9">
        <v>425</v>
      </c>
      <c r="D5" s="6">
        <f t="shared" si="0"/>
        <v>8.251889168765743</v>
      </c>
      <c r="E5" s="5">
        <v>8</v>
      </c>
      <c r="F5" s="9">
        <v>1</v>
      </c>
      <c r="G5" s="9">
        <v>1</v>
      </c>
      <c r="H5" s="10">
        <f t="shared" si="1"/>
        <v>10</v>
      </c>
      <c r="J5" s="27"/>
    </row>
    <row r="6" spans="1:10" ht="15">
      <c r="A6" s="8" t="s">
        <v>11</v>
      </c>
      <c r="B6" s="24">
        <v>66</v>
      </c>
      <c r="C6" s="9">
        <v>236</v>
      </c>
      <c r="D6" s="6">
        <f t="shared" si="0"/>
        <v>8.6448362720403029</v>
      </c>
      <c r="E6" s="5">
        <v>8.5</v>
      </c>
      <c r="F6" s="9">
        <v>1</v>
      </c>
      <c r="G6" s="9">
        <v>0</v>
      </c>
      <c r="H6" s="10">
        <f t="shared" si="1"/>
        <v>9.5</v>
      </c>
      <c r="J6" s="27"/>
    </row>
    <row r="7" spans="1:10" ht="15">
      <c r="A7" s="8" t="s">
        <v>12</v>
      </c>
      <c r="B7" s="24">
        <v>67</v>
      </c>
      <c r="C7" s="9">
        <v>320</v>
      </c>
      <c r="D7" s="6">
        <f t="shared" si="0"/>
        <v>8.775818639798489</v>
      </c>
      <c r="E7" s="5">
        <f t="shared" ref="E7" si="2">ROUND(D7,0)</f>
        <v>9</v>
      </c>
      <c r="F7" s="9">
        <v>1</v>
      </c>
      <c r="G7" s="9">
        <v>0</v>
      </c>
      <c r="H7" s="10">
        <f t="shared" si="1"/>
        <v>10</v>
      </c>
      <c r="J7" s="27"/>
    </row>
    <row r="8" spans="1:10" ht="15">
      <c r="A8" s="8" t="s">
        <v>13</v>
      </c>
      <c r="B8" s="25">
        <v>62</v>
      </c>
      <c r="C8" s="9">
        <v>282</v>
      </c>
      <c r="D8" s="6">
        <f t="shared" si="0"/>
        <v>8.1209068010075569</v>
      </c>
      <c r="E8" s="5">
        <v>8</v>
      </c>
      <c r="F8" s="9">
        <v>1</v>
      </c>
      <c r="G8" s="9">
        <v>0</v>
      </c>
      <c r="H8" s="10">
        <f t="shared" si="1"/>
        <v>9</v>
      </c>
      <c r="J8" s="27"/>
    </row>
    <row r="9" spans="1:10" ht="15.4" thickBot="1">
      <c r="A9" s="11" t="s">
        <v>14</v>
      </c>
      <c r="B9" s="26">
        <v>37</v>
      </c>
      <c r="C9" s="12">
        <v>152</v>
      </c>
      <c r="D9" s="13">
        <f t="shared" si="0"/>
        <v>4.8463476070528966</v>
      </c>
      <c r="E9" s="12">
        <v>5</v>
      </c>
      <c r="F9" s="12">
        <v>1</v>
      </c>
      <c r="G9" s="12">
        <v>0</v>
      </c>
      <c r="H9" s="14">
        <f t="shared" si="1"/>
        <v>6</v>
      </c>
      <c r="J9" s="27"/>
    </row>
    <row r="10" spans="1:10" ht="15.75" thickTop="1" thickBot="1">
      <c r="A10" s="15" t="s">
        <v>15</v>
      </c>
      <c r="B10" s="16">
        <f>SUM(B3:B9)</f>
        <v>397</v>
      </c>
      <c r="C10" s="16">
        <f>SUM(C3:C9)</f>
        <v>1892</v>
      </c>
      <c r="D10" s="16">
        <f t="shared" ref="D10:H10" si="3">SUM(D3:D9)</f>
        <v>52</v>
      </c>
      <c r="E10" s="16">
        <f t="shared" si="3"/>
        <v>52</v>
      </c>
      <c r="F10" s="16">
        <f t="shared" si="3"/>
        <v>7</v>
      </c>
      <c r="G10" s="16">
        <f t="shared" si="3"/>
        <v>1</v>
      </c>
      <c r="H10" s="17">
        <f t="shared" si="3"/>
        <v>60</v>
      </c>
      <c r="J10" s="27"/>
    </row>
    <row r="11" spans="1:10" ht="72.400000000000006" customHeight="1" thickBot="1">
      <c r="A11" s="18" t="s">
        <v>16</v>
      </c>
      <c r="B11" s="29" t="s">
        <v>22</v>
      </c>
      <c r="C11" s="30"/>
      <c r="D11" s="30"/>
      <c r="E11" s="30"/>
      <c r="F11" s="30"/>
      <c r="G11" s="30"/>
      <c r="H11" s="31"/>
    </row>
    <row r="12" spans="1:10">
      <c r="A12"/>
      <c r="B12"/>
    </row>
    <row r="13" spans="1:10">
      <c r="A13"/>
      <c r="B13"/>
    </row>
    <row r="14" spans="1:10" ht="17.25" thickBot="1">
      <c r="A14" s="28" t="s">
        <v>23</v>
      </c>
      <c r="B14" s="28"/>
      <c r="C14" s="28"/>
      <c r="D14" s="28"/>
      <c r="E14" s="28"/>
      <c r="F14" s="28"/>
      <c r="G14" s="28"/>
    </row>
    <row r="15" spans="1:10" ht="30.4" thickBot="1">
      <c r="A15" s="1" t="s">
        <v>0</v>
      </c>
      <c r="B15" s="2" t="s">
        <v>1</v>
      </c>
      <c r="C15" s="2" t="s">
        <v>2</v>
      </c>
      <c r="D15" s="2" t="s">
        <v>17</v>
      </c>
      <c r="E15" s="2" t="s">
        <v>18</v>
      </c>
      <c r="F15" s="2" t="s">
        <v>19</v>
      </c>
      <c r="G15" s="3" t="s">
        <v>7</v>
      </c>
      <c r="H15" s="3" t="s">
        <v>20</v>
      </c>
    </row>
    <row r="16" spans="1:10" ht="15.4" thickTop="1">
      <c r="A16" s="4" t="s">
        <v>8</v>
      </c>
      <c r="B16" s="5">
        <v>35</v>
      </c>
      <c r="C16" s="5">
        <v>127</v>
      </c>
      <c r="D16" s="5">
        <v>5.5</v>
      </c>
      <c r="E16" s="5">
        <f t="shared" ref="E16:E22" si="4">B16</f>
        <v>35</v>
      </c>
      <c r="F16" s="5">
        <f t="shared" ref="F16:F22" si="5">ROUND((C16*0.49-D16-E16),0)</f>
        <v>22</v>
      </c>
      <c r="G16" s="7">
        <f>SUM(D16:F16)</f>
        <v>62.5</v>
      </c>
      <c r="H16" s="19">
        <f t="shared" ref="H16:H23" si="6">G16/C16</f>
        <v>0.49212598425196852</v>
      </c>
    </row>
    <row r="17" spans="1:8" ht="15">
      <c r="A17" s="8" t="s">
        <v>9</v>
      </c>
      <c r="B17" s="9">
        <v>67</v>
      </c>
      <c r="C17" s="9">
        <v>350</v>
      </c>
      <c r="D17" s="9">
        <v>10</v>
      </c>
      <c r="E17" s="5">
        <f t="shared" si="4"/>
        <v>67</v>
      </c>
      <c r="F17" s="5">
        <f t="shared" si="5"/>
        <v>95</v>
      </c>
      <c r="G17" s="7">
        <f t="shared" ref="G17:G22" si="7">SUM(D17:F17)</f>
        <v>172</v>
      </c>
      <c r="H17" s="19">
        <f t="shared" si="6"/>
        <v>0.49142857142857144</v>
      </c>
    </row>
    <row r="18" spans="1:8" ht="15">
      <c r="A18" s="8" t="s">
        <v>10</v>
      </c>
      <c r="B18" s="9">
        <v>63</v>
      </c>
      <c r="C18" s="9">
        <v>425</v>
      </c>
      <c r="D18" s="9">
        <v>10</v>
      </c>
      <c r="E18" s="5">
        <f t="shared" si="4"/>
        <v>63</v>
      </c>
      <c r="F18" s="5">
        <f t="shared" si="5"/>
        <v>135</v>
      </c>
      <c r="G18" s="7">
        <f t="shared" si="7"/>
        <v>208</v>
      </c>
      <c r="H18" s="19">
        <f t="shared" si="6"/>
        <v>0.48941176470588238</v>
      </c>
    </row>
    <row r="19" spans="1:8" ht="15">
      <c r="A19" s="8" t="s">
        <v>11</v>
      </c>
      <c r="B19" s="9">
        <v>66</v>
      </c>
      <c r="C19" s="9">
        <v>236</v>
      </c>
      <c r="D19" s="9">
        <v>9.5</v>
      </c>
      <c r="E19" s="5">
        <f t="shared" si="4"/>
        <v>66</v>
      </c>
      <c r="F19" s="5">
        <f t="shared" si="5"/>
        <v>40</v>
      </c>
      <c r="G19" s="7">
        <f t="shared" si="7"/>
        <v>115.5</v>
      </c>
      <c r="H19" s="19">
        <f t="shared" si="6"/>
        <v>0.48940677966101692</v>
      </c>
    </row>
    <row r="20" spans="1:8" ht="15">
      <c r="A20" s="8" t="s">
        <v>12</v>
      </c>
      <c r="B20" s="9">
        <v>67</v>
      </c>
      <c r="C20" s="9">
        <v>320</v>
      </c>
      <c r="D20" s="9">
        <v>10</v>
      </c>
      <c r="E20" s="5">
        <f t="shared" si="4"/>
        <v>67</v>
      </c>
      <c r="F20" s="5">
        <f t="shared" si="5"/>
        <v>80</v>
      </c>
      <c r="G20" s="7">
        <f t="shared" si="7"/>
        <v>157</v>
      </c>
      <c r="H20" s="19">
        <f t="shared" si="6"/>
        <v>0.49062499999999998</v>
      </c>
    </row>
    <row r="21" spans="1:8" ht="15">
      <c r="A21" s="8" t="s">
        <v>13</v>
      </c>
      <c r="B21" s="9">
        <v>62</v>
      </c>
      <c r="C21" s="9">
        <v>282</v>
      </c>
      <c r="D21" s="9">
        <v>9</v>
      </c>
      <c r="E21" s="5">
        <f t="shared" si="4"/>
        <v>62</v>
      </c>
      <c r="F21" s="5">
        <f t="shared" si="5"/>
        <v>67</v>
      </c>
      <c r="G21" s="7">
        <f t="shared" si="7"/>
        <v>138</v>
      </c>
      <c r="H21" s="19">
        <f t="shared" si="6"/>
        <v>0.48936170212765956</v>
      </c>
    </row>
    <row r="22" spans="1:8" ht="15.4" thickBot="1">
      <c r="A22" s="11" t="s">
        <v>14</v>
      </c>
      <c r="B22" s="12">
        <v>37</v>
      </c>
      <c r="C22" s="12">
        <v>152</v>
      </c>
      <c r="D22" s="12">
        <v>6</v>
      </c>
      <c r="E22" s="12">
        <f t="shared" si="4"/>
        <v>37</v>
      </c>
      <c r="F22" s="12">
        <f t="shared" si="5"/>
        <v>31</v>
      </c>
      <c r="G22" s="14">
        <f t="shared" si="7"/>
        <v>74</v>
      </c>
      <c r="H22" s="20">
        <f t="shared" si="6"/>
        <v>0.48684210526315791</v>
      </c>
    </row>
    <row r="23" spans="1:8" ht="15.75" thickTop="1" thickBot="1">
      <c r="A23" s="15" t="s">
        <v>15</v>
      </c>
      <c r="B23" s="16">
        <f>SUM(B16:B22)</f>
        <v>397</v>
      </c>
      <c r="C23" s="16">
        <f>SUM(C16:C22)</f>
        <v>1892</v>
      </c>
      <c r="D23" s="16">
        <f t="shared" ref="D23:G23" si="8">SUM(D16:D22)</f>
        <v>60</v>
      </c>
      <c r="E23" s="16">
        <f t="shared" si="8"/>
        <v>397</v>
      </c>
      <c r="F23" s="16">
        <f t="shared" si="8"/>
        <v>470</v>
      </c>
      <c r="G23" s="17">
        <f t="shared" si="8"/>
        <v>927</v>
      </c>
      <c r="H23" s="21">
        <f t="shared" si="6"/>
        <v>0.48995771670190275</v>
      </c>
    </row>
    <row r="24" spans="1:8" ht="96.6" customHeight="1" thickBot="1">
      <c r="A24" s="18" t="s">
        <v>16</v>
      </c>
      <c r="B24" s="29" t="s">
        <v>21</v>
      </c>
      <c r="C24" s="30"/>
      <c r="D24" s="30"/>
      <c r="E24" s="30"/>
      <c r="F24" s="30"/>
      <c r="G24" s="30"/>
      <c r="H24" s="31"/>
    </row>
  </sheetData>
  <mergeCells count="4">
    <mergeCell ref="A1:H1"/>
    <mergeCell ref="B11:H11"/>
    <mergeCell ref="A14:G14"/>
    <mergeCell ref="B24:H2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huxp</dc:creator>
  <cp:lastModifiedBy>zll</cp:lastModifiedBy>
  <dcterms:created xsi:type="dcterms:W3CDTF">2019-07-28T13:41:02Z</dcterms:created>
  <dcterms:modified xsi:type="dcterms:W3CDTF">2022-08-01T06:04:52Z</dcterms:modified>
</cp:coreProperties>
</file>