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Users\74106\Desktop\国赛\"/>
    </mc:Choice>
  </mc:AlternateContent>
  <xr:revisionPtr revIDLastSave="0" documentId="8_{F5ACDBB7-D5DF-44F5-9A03-7268D81B7A0D}" xr6:coauthVersionLast="45" xr6:coauthVersionMax="45" xr10:uidLastSave="{00000000-0000-0000-0000-000000000000}"/>
  <bookViews>
    <workbookView xWindow="-108" yWindow="-108" windowWidth="23256" windowHeight="12576" xr2:uid="{00000000-000D-0000-FFFF-FFFF00000000}"/>
  </bookViews>
  <sheets>
    <sheet name="全国总决赛席位分配及奖项设置" sheetId="1" r:id="rId1"/>
  </sheets>
  <calcPr calcId="181029"/>
</workbook>
</file>

<file path=xl/calcChain.xml><?xml version="1.0" encoding="utf-8"?>
<calcChain xmlns="http://schemas.openxmlformats.org/spreadsheetml/2006/main">
  <c r="D23" i="1" l="1"/>
  <c r="C23" i="1"/>
  <c r="B23" i="1"/>
  <c r="E22" i="1"/>
  <c r="F22" i="1" s="1"/>
  <c r="G22" i="1" s="1"/>
  <c r="H22" i="1" s="1"/>
  <c r="E21" i="1"/>
  <c r="E20" i="1"/>
  <c r="F20" i="1" s="1"/>
  <c r="G20" i="1" s="1"/>
  <c r="H20" i="1" s="1"/>
  <c r="E19" i="1"/>
  <c r="E18" i="1"/>
  <c r="F18" i="1" s="1"/>
  <c r="G18" i="1" s="1"/>
  <c r="H18" i="1" s="1"/>
  <c r="E17" i="1"/>
  <c r="E16" i="1"/>
  <c r="F16" i="1" s="1"/>
  <c r="G10" i="1"/>
  <c r="F10" i="1"/>
  <c r="E10" i="1"/>
  <c r="C10" i="1"/>
  <c r="B10" i="1"/>
  <c r="D9" i="1" s="1"/>
  <c r="H8" i="1"/>
  <c r="D8" i="1"/>
  <c r="H7" i="1"/>
  <c r="H6" i="1"/>
  <c r="D6" i="1"/>
  <c r="H5" i="1"/>
  <c r="H10" i="1" s="1"/>
  <c r="H4" i="1"/>
  <c r="D4" i="1"/>
  <c r="D3" i="1"/>
  <c r="D7" i="1" l="1"/>
  <c r="G16" i="1"/>
  <c r="F17" i="1"/>
  <c r="F19" i="1"/>
  <c r="G19" i="1" s="1"/>
  <c r="H19" i="1" s="1"/>
  <c r="F21" i="1"/>
  <c r="G21" i="1" s="1"/>
  <c r="H21" i="1" s="1"/>
  <c r="D5" i="1"/>
  <c r="D10" i="1" s="1"/>
  <c r="E23" i="1"/>
  <c r="F23" i="1" l="1"/>
  <c r="G17" i="1"/>
  <c r="H17" i="1" s="1"/>
  <c r="G23" i="1"/>
  <c r="H23" i="1" s="1"/>
  <c r="H16" i="1"/>
</calcChain>
</file>

<file path=xl/sharedStrings.xml><?xml version="1.0" encoding="utf-8"?>
<sst xmlns="http://schemas.openxmlformats.org/spreadsheetml/2006/main" count="38" uniqueCount="25">
  <si>
    <t>全国总决赛名额分配方案</t>
  </si>
  <si>
    <t>赛区</t>
  </si>
  <si>
    <t>提交作品学校数</t>
  </si>
  <si>
    <t>提交作品团队数</t>
  </si>
  <si>
    <t>比例分配名额    （计算值）</t>
  </si>
  <si>
    <t>比例分配名额   （圆整值）</t>
  </si>
  <si>
    <t>赛区预选赛承办名额</t>
  </si>
  <si>
    <t>全国总决赛承办名额</t>
  </si>
  <si>
    <t>合计</t>
  </si>
  <si>
    <t>东北</t>
  </si>
  <si>
    <t>华北</t>
  </si>
  <si>
    <t>华东</t>
  </si>
  <si>
    <t>华南</t>
  </si>
  <si>
    <t>华中</t>
  </si>
  <si>
    <t>西北</t>
  </si>
  <si>
    <t>西南</t>
  </si>
  <si>
    <t>总计</t>
  </si>
  <si>
    <t>说明：</t>
  </si>
  <si>
    <t>全国等级奖名额分配方案</t>
  </si>
  <si>
    <t>特、一等奖</t>
  </si>
  <si>
    <t>二等奖</t>
  </si>
  <si>
    <t>三等奖</t>
  </si>
  <si>
    <t>获奖率</t>
  </si>
  <si>
    <t>特等奖和一等奖由全国总决赛评选；二等奖和三等奖由赛区评选。二等奖名额与参赛学校数目成正比，由每所参赛校除晋级全国总决赛外的排名最高的团队获得，如果有学校作品不合格，则二等奖名额放弃，不转给其他学校，但三等奖名额相应增加；三等奖名额与参赛队伍数目成正比，由所有未获二等以上奖项的团队（不分学校）按其在所在评审组中的排名顺序获得。成功参赛证书的实发数需待赛区初评完成后确定，评审为不合格的作品不颁发成功参赛证书。</t>
  </si>
  <si>
    <t>东北赛区除承办学校外的第六名与西南赛区除承办学校外的第五名竞争一个全国总决赛名额，由专家委员会指定3名不属于相互竞争赛区的评委进行评定。</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</si>
</sst>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0_ "/>
  </numFmts>
  <fonts count="8">
    <font>
      <sz val="11"/>
      <color theme="1"/>
      <name val="等线"/>
      <charset val="134"/>
      <scheme val="minor"/>
    </font>
    <font>
      <b/>
      <sz val="12"/>
      <color rgb="FFC00000"/>
      <name val="微软雅黑"/>
      <family val="2"/>
      <charset val="134"/>
    </font>
    <font>
      <sz val="11"/>
      <color theme="1"/>
      <name val="微软雅黑"/>
      <family val="2"/>
      <charset val="134"/>
    </font>
    <font>
      <sz val="11"/>
      <color theme="1"/>
      <name val="Arial Unicode MS"/>
      <family val="2"/>
    </font>
    <font>
      <b/>
      <sz val="11"/>
      <color rgb="FFC00000"/>
      <name val="微软雅黑"/>
      <family val="2"/>
      <charset val="134"/>
    </font>
    <font>
      <b/>
      <sz val="11"/>
      <color rgb="FFC00000"/>
      <name val="黑体"/>
      <family val="3"/>
      <charset val="134"/>
    </font>
    <font>
      <sz val="11"/>
      <color rgb="FFC00000"/>
      <name val="微软雅黑"/>
      <family val="2"/>
      <charset val="134"/>
    </font>
    <font>
      <sz val="9"/>
      <name val="等线"/>
      <family val="3"/>
      <charset val="134"/>
      <scheme val="minor"/>
    </font>
  </fonts>
  <fills count="3">
    <fill>
      <patternFill patternType="none"/>
    </fill>
    <fill>
      <patternFill patternType="gray125"/>
    </fill>
    <fill>
      <patternFill patternType="solid">
        <fgColor theme="6" tint="0.59999389629810485"/>
        <bgColor indexed="64"/>
      </patternFill>
    </fill>
  </fills>
  <borders count="20">
    <border>
      <left/>
      <right/>
      <top/>
      <bottom/>
      <diagonal/>
    </border>
    <border>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8">
    <xf numFmtId="0" fontId="0" fillId="0" borderId="0" xfId="0"/>
    <xf numFmtId="0" fontId="0" fillId="0" borderId="0" xfId="0" applyFill="1" applyAlignment="1">
      <alignment horizontal="center" vertical="center"/>
    </xf>
    <xf numFmtId="0" fontId="0" fillId="0" borderId="0" xfId="0" applyFill="1" applyAlignment="1">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xf>
    <xf numFmtId="0" fontId="3" fillId="0" borderId="6" xfId="0" applyFont="1" applyFill="1" applyBorder="1" applyAlignment="1">
      <alignment horizontal="center" vertical="center"/>
    </xf>
    <xf numFmtId="178" fontId="3" fillId="0" borderId="6"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2" fillId="0" borderId="8" xfId="0" applyFont="1" applyFill="1" applyBorder="1" applyAlignment="1">
      <alignment horizont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2" fillId="0" borderId="11" xfId="0" applyFont="1" applyFill="1" applyBorder="1" applyAlignment="1">
      <alignment horizontal="center"/>
    </xf>
    <xf numFmtId="0" fontId="3" fillId="0" borderId="12" xfId="0" applyFont="1" applyFill="1" applyBorder="1" applyAlignment="1">
      <alignment horizontal="center" vertical="center"/>
    </xf>
    <xf numFmtId="178" fontId="3" fillId="0" borderId="12"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2" fillId="0" borderId="14" xfId="0" applyFont="1" applyFill="1" applyBorder="1" applyAlignment="1">
      <alignment horizont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4" fillId="2" borderId="17" xfId="0" applyFont="1" applyFill="1" applyBorder="1" applyAlignment="1">
      <alignment horizontal="right" vertical="top"/>
    </xf>
    <xf numFmtId="10" fontId="3" fillId="0" borderId="7" xfId="0" applyNumberFormat="1" applyFont="1" applyFill="1" applyBorder="1" applyAlignment="1">
      <alignment horizontal="center" vertical="center"/>
    </xf>
    <xf numFmtId="10" fontId="3" fillId="0" borderId="13" xfId="0" applyNumberFormat="1" applyFont="1" applyFill="1" applyBorder="1" applyAlignment="1">
      <alignment horizontal="center" vertical="center"/>
    </xf>
    <xf numFmtId="10" fontId="3" fillId="0" borderId="16" xfId="0" applyNumberFormat="1" applyFont="1" applyFill="1" applyBorder="1" applyAlignment="1">
      <alignment horizontal="center" vertical="center"/>
    </xf>
    <xf numFmtId="0" fontId="1" fillId="0" borderId="1" xfId="0" applyFont="1" applyFill="1" applyBorder="1" applyAlignment="1">
      <alignment horizontal="center"/>
    </xf>
    <xf numFmtId="0" fontId="5" fillId="2" borderId="18"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topLeftCell="A7" workbookViewId="0">
      <selection activeCell="M16" sqref="M16"/>
    </sheetView>
  </sheetViews>
  <sheetFormatPr defaultColWidth="9" defaultRowHeight="13.8"/>
  <cols>
    <col min="1" max="1" width="12.88671875" style="1" customWidth="1"/>
    <col min="2" max="2" width="9.33203125" style="1" customWidth="1"/>
    <col min="3" max="3" width="8.88671875" style="2" customWidth="1"/>
    <col min="4" max="4" width="12" style="2" customWidth="1"/>
    <col min="5" max="5" width="12.88671875" style="2" customWidth="1"/>
    <col min="6" max="7" width="11.109375" style="2" customWidth="1"/>
    <col min="8" max="8" width="9" style="2"/>
  </cols>
  <sheetData>
    <row r="1" spans="1:8" ht="17.399999999999999">
      <c r="A1" s="24" t="s">
        <v>0</v>
      </c>
      <c r="B1" s="24"/>
      <c r="C1" s="24"/>
      <c r="D1" s="24"/>
      <c r="E1" s="24"/>
      <c r="F1" s="24"/>
      <c r="G1" s="24"/>
      <c r="H1" s="24"/>
    </row>
    <row r="2" spans="1:8" ht="46.8">
      <c r="A2" s="3" t="s">
        <v>1</v>
      </c>
      <c r="B2" s="4" t="s">
        <v>2</v>
      </c>
      <c r="C2" s="4" t="s">
        <v>3</v>
      </c>
      <c r="D2" s="4" t="s">
        <v>4</v>
      </c>
      <c r="E2" s="4" t="s">
        <v>5</v>
      </c>
      <c r="F2" s="4" t="s">
        <v>6</v>
      </c>
      <c r="G2" s="4" t="s">
        <v>7</v>
      </c>
      <c r="H2" s="5" t="s">
        <v>8</v>
      </c>
    </row>
    <row r="3" spans="1:8" ht="15.6">
      <c r="A3" s="6" t="s">
        <v>9</v>
      </c>
      <c r="B3" s="7">
        <v>34</v>
      </c>
      <c r="C3" s="7">
        <v>111</v>
      </c>
      <c r="D3" s="8">
        <f t="shared" ref="D3:D9" si="0">52*B3/B$10</f>
        <v>5.44</v>
      </c>
      <c r="E3" s="7">
        <v>5.5</v>
      </c>
      <c r="F3" s="7">
        <v>1</v>
      </c>
      <c r="G3" s="7">
        <v>0</v>
      </c>
      <c r="H3" s="9">
        <v>6.5</v>
      </c>
    </row>
    <row r="4" spans="1:8" ht="15.6">
      <c r="A4" s="10" t="s">
        <v>10</v>
      </c>
      <c r="B4" s="11">
        <v>61</v>
      </c>
      <c r="C4" s="11">
        <v>265</v>
      </c>
      <c r="D4" s="8">
        <f t="shared" si="0"/>
        <v>9.76</v>
      </c>
      <c r="E4" s="11">
        <v>10</v>
      </c>
      <c r="F4" s="11">
        <v>1</v>
      </c>
      <c r="G4" s="11">
        <v>0</v>
      </c>
      <c r="H4" s="12">
        <f t="shared" ref="H3:H9" si="1">E4+F4+G4</f>
        <v>11</v>
      </c>
    </row>
    <row r="5" spans="1:8" ht="15.6">
      <c r="A5" s="10" t="s">
        <v>11</v>
      </c>
      <c r="B5" s="11">
        <v>56</v>
      </c>
      <c r="C5" s="11">
        <v>283</v>
      </c>
      <c r="D5" s="8">
        <f t="shared" si="0"/>
        <v>8.9600000000000009</v>
      </c>
      <c r="E5" s="11">
        <v>9</v>
      </c>
      <c r="F5" s="11">
        <v>1</v>
      </c>
      <c r="G5" s="11">
        <v>0</v>
      </c>
      <c r="H5" s="12">
        <f t="shared" si="1"/>
        <v>10</v>
      </c>
    </row>
    <row r="6" spans="1:8" ht="15.6">
      <c r="A6" s="10" t="s">
        <v>12</v>
      </c>
      <c r="B6" s="11">
        <v>51</v>
      </c>
      <c r="C6" s="11">
        <v>173</v>
      </c>
      <c r="D6" s="8">
        <f t="shared" si="0"/>
        <v>8.16</v>
      </c>
      <c r="E6" s="11">
        <v>8</v>
      </c>
      <c r="F6" s="11">
        <v>1</v>
      </c>
      <c r="G6" s="11">
        <v>0</v>
      </c>
      <c r="H6" s="12">
        <f t="shared" si="1"/>
        <v>9</v>
      </c>
    </row>
    <row r="7" spans="1:8" ht="15.6">
      <c r="A7" s="10" t="s">
        <v>13</v>
      </c>
      <c r="B7" s="11">
        <v>51</v>
      </c>
      <c r="C7" s="11">
        <v>142</v>
      </c>
      <c r="D7" s="8">
        <f t="shared" si="0"/>
        <v>8.16</v>
      </c>
      <c r="E7" s="11">
        <v>8</v>
      </c>
      <c r="F7" s="11">
        <v>1</v>
      </c>
      <c r="G7" s="11">
        <v>1</v>
      </c>
      <c r="H7" s="12">
        <f t="shared" si="1"/>
        <v>10</v>
      </c>
    </row>
    <row r="8" spans="1:8" ht="15.6">
      <c r="A8" s="10" t="s">
        <v>14</v>
      </c>
      <c r="B8" s="11">
        <v>44</v>
      </c>
      <c r="C8" s="11">
        <v>182</v>
      </c>
      <c r="D8" s="8">
        <f t="shared" si="0"/>
        <v>7.04</v>
      </c>
      <c r="E8" s="11">
        <v>7</v>
      </c>
      <c r="F8" s="11">
        <v>1</v>
      </c>
      <c r="G8" s="11">
        <v>0</v>
      </c>
      <c r="H8" s="12">
        <f t="shared" si="1"/>
        <v>8</v>
      </c>
    </row>
    <row r="9" spans="1:8" ht="15.6">
      <c r="A9" s="13" t="s">
        <v>15</v>
      </c>
      <c r="B9" s="14">
        <v>28</v>
      </c>
      <c r="C9" s="14">
        <v>133</v>
      </c>
      <c r="D9" s="15">
        <f t="shared" si="0"/>
        <v>4.4800000000000004</v>
      </c>
      <c r="E9" s="14">
        <v>4.5</v>
      </c>
      <c r="F9" s="14">
        <v>1</v>
      </c>
      <c r="G9" s="14">
        <v>0</v>
      </c>
      <c r="H9" s="16">
        <v>5.5</v>
      </c>
    </row>
    <row r="10" spans="1:8" ht="15.6">
      <c r="A10" s="17" t="s">
        <v>16</v>
      </c>
      <c r="B10" s="18">
        <f t="shared" ref="B10:H10" si="2">SUM(B3:B9)</f>
        <v>325</v>
      </c>
      <c r="C10" s="18">
        <f t="shared" si="2"/>
        <v>1289</v>
      </c>
      <c r="D10" s="18">
        <f t="shared" si="2"/>
        <v>52</v>
      </c>
      <c r="E10" s="18">
        <f t="shared" si="2"/>
        <v>52</v>
      </c>
      <c r="F10" s="18">
        <f t="shared" si="2"/>
        <v>7</v>
      </c>
      <c r="G10" s="18">
        <f t="shared" si="2"/>
        <v>1</v>
      </c>
      <c r="H10" s="19">
        <f t="shared" si="2"/>
        <v>60</v>
      </c>
    </row>
    <row r="11" spans="1:8" ht="63" customHeight="1">
      <c r="A11" s="20" t="s">
        <v>17</v>
      </c>
      <c r="B11" s="25" t="s">
        <v>24</v>
      </c>
      <c r="C11" s="26"/>
      <c r="D11" s="26"/>
      <c r="E11" s="26"/>
      <c r="F11" s="26"/>
      <c r="G11" s="26"/>
      <c r="H11" s="27"/>
    </row>
    <row r="12" spans="1:8">
      <c r="A12" s="2"/>
      <c r="B12" s="2"/>
    </row>
    <row r="13" spans="1:8">
      <c r="A13" s="2"/>
      <c r="B13" s="2"/>
    </row>
    <row r="14" spans="1:8" ht="17.399999999999999">
      <c r="A14" s="24" t="s">
        <v>18</v>
      </c>
      <c r="B14" s="24"/>
      <c r="C14" s="24"/>
      <c r="D14" s="24"/>
      <c r="E14" s="24"/>
      <c r="F14" s="24"/>
      <c r="G14" s="24"/>
    </row>
    <row r="15" spans="1:8" ht="31.2">
      <c r="A15" s="3" t="s">
        <v>1</v>
      </c>
      <c r="B15" s="4" t="s">
        <v>2</v>
      </c>
      <c r="C15" s="4" t="s">
        <v>3</v>
      </c>
      <c r="D15" s="4" t="s">
        <v>19</v>
      </c>
      <c r="E15" s="4" t="s">
        <v>20</v>
      </c>
      <c r="F15" s="4" t="s">
        <v>21</v>
      </c>
      <c r="G15" s="5" t="s">
        <v>8</v>
      </c>
      <c r="H15" s="5" t="s">
        <v>22</v>
      </c>
    </row>
    <row r="16" spans="1:8" ht="15.6">
      <c r="A16" s="6" t="s">
        <v>9</v>
      </c>
      <c r="B16" s="7">
        <v>34</v>
      </c>
      <c r="C16" s="7">
        <v>111</v>
      </c>
      <c r="D16" s="7">
        <v>6.5</v>
      </c>
      <c r="E16" s="7">
        <f t="shared" ref="E16:E22" si="3">B16</f>
        <v>34</v>
      </c>
      <c r="F16" s="7">
        <f t="shared" ref="F16:F22" si="4">ROUND((C16*0.49-D16-E16),0)</f>
        <v>14</v>
      </c>
      <c r="G16" s="9">
        <f t="shared" ref="G16:G22" si="5">SUM(D16:F16)</f>
        <v>54.5</v>
      </c>
      <c r="H16" s="21">
        <f t="shared" ref="H16:H23" si="6">G16/C16</f>
        <v>0.49099099099099097</v>
      </c>
    </row>
    <row r="17" spans="1:8" ht="15.6">
      <c r="A17" s="10" t="s">
        <v>10</v>
      </c>
      <c r="B17" s="11">
        <v>61</v>
      </c>
      <c r="C17" s="11">
        <v>265</v>
      </c>
      <c r="D17" s="11">
        <v>11</v>
      </c>
      <c r="E17" s="7">
        <f t="shared" si="3"/>
        <v>61</v>
      </c>
      <c r="F17" s="7">
        <f t="shared" si="4"/>
        <v>58</v>
      </c>
      <c r="G17" s="9">
        <f t="shared" si="5"/>
        <v>130</v>
      </c>
      <c r="H17" s="21">
        <f t="shared" si="6"/>
        <v>0.49056603773584906</v>
      </c>
    </row>
    <row r="18" spans="1:8" ht="15.6">
      <c r="A18" s="10" t="s">
        <v>11</v>
      </c>
      <c r="B18" s="11">
        <v>56</v>
      </c>
      <c r="C18" s="11">
        <v>283</v>
      </c>
      <c r="D18" s="11">
        <v>10</v>
      </c>
      <c r="E18" s="7">
        <f t="shared" si="3"/>
        <v>56</v>
      </c>
      <c r="F18" s="7">
        <f t="shared" si="4"/>
        <v>73</v>
      </c>
      <c r="G18" s="9">
        <f t="shared" si="5"/>
        <v>139</v>
      </c>
      <c r="H18" s="21">
        <f t="shared" si="6"/>
        <v>0.49116607773851589</v>
      </c>
    </row>
    <row r="19" spans="1:8" ht="15.6">
      <c r="A19" s="10" t="s">
        <v>12</v>
      </c>
      <c r="B19" s="11">
        <v>51</v>
      </c>
      <c r="C19" s="11">
        <v>173</v>
      </c>
      <c r="D19" s="11">
        <v>9</v>
      </c>
      <c r="E19" s="7">
        <f t="shared" si="3"/>
        <v>51</v>
      </c>
      <c r="F19" s="7">
        <f t="shared" si="4"/>
        <v>25</v>
      </c>
      <c r="G19" s="9">
        <f t="shared" si="5"/>
        <v>85</v>
      </c>
      <c r="H19" s="21">
        <f t="shared" si="6"/>
        <v>0.4913294797687861</v>
      </c>
    </row>
    <row r="20" spans="1:8" ht="15.6">
      <c r="A20" s="10" t="s">
        <v>13</v>
      </c>
      <c r="B20" s="11">
        <v>51</v>
      </c>
      <c r="C20" s="11">
        <v>142</v>
      </c>
      <c r="D20" s="11">
        <v>10</v>
      </c>
      <c r="E20" s="7">
        <f t="shared" si="3"/>
        <v>51</v>
      </c>
      <c r="F20" s="7">
        <f t="shared" si="4"/>
        <v>9</v>
      </c>
      <c r="G20" s="9">
        <f t="shared" si="5"/>
        <v>70</v>
      </c>
      <c r="H20" s="21">
        <f t="shared" si="6"/>
        <v>0.49295774647887325</v>
      </c>
    </row>
    <row r="21" spans="1:8" ht="15.6">
      <c r="A21" s="10" t="s">
        <v>14</v>
      </c>
      <c r="B21" s="11">
        <v>44</v>
      </c>
      <c r="C21" s="11">
        <v>182</v>
      </c>
      <c r="D21" s="11">
        <v>8</v>
      </c>
      <c r="E21" s="7">
        <f t="shared" si="3"/>
        <v>44</v>
      </c>
      <c r="F21" s="7">
        <f t="shared" si="4"/>
        <v>37</v>
      </c>
      <c r="G21" s="9">
        <f t="shared" si="5"/>
        <v>89</v>
      </c>
      <c r="H21" s="21">
        <f t="shared" si="6"/>
        <v>0.48901098901098899</v>
      </c>
    </row>
    <row r="22" spans="1:8" ht="15.6">
      <c r="A22" s="13" t="s">
        <v>15</v>
      </c>
      <c r="B22" s="14">
        <v>28</v>
      </c>
      <c r="C22" s="14">
        <v>133</v>
      </c>
      <c r="D22" s="14">
        <v>5.5</v>
      </c>
      <c r="E22" s="14">
        <f t="shared" si="3"/>
        <v>28</v>
      </c>
      <c r="F22" s="14">
        <f t="shared" si="4"/>
        <v>32</v>
      </c>
      <c r="G22" s="16">
        <f t="shared" si="5"/>
        <v>65.5</v>
      </c>
      <c r="H22" s="22">
        <f t="shared" si="6"/>
        <v>0.4924812030075188</v>
      </c>
    </row>
    <row r="23" spans="1:8" ht="15.6">
      <c r="A23" s="17" t="s">
        <v>16</v>
      </c>
      <c r="B23" s="18">
        <f t="shared" ref="B23:G23" si="7">SUM(B16:B22)</f>
        <v>325</v>
      </c>
      <c r="C23" s="18">
        <f t="shared" si="7"/>
        <v>1289</v>
      </c>
      <c r="D23" s="18">
        <f t="shared" si="7"/>
        <v>60</v>
      </c>
      <c r="E23" s="18">
        <f t="shared" si="7"/>
        <v>325</v>
      </c>
      <c r="F23" s="18">
        <f t="shared" si="7"/>
        <v>248</v>
      </c>
      <c r="G23" s="19">
        <f t="shared" si="7"/>
        <v>633</v>
      </c>
      <c r="H23" s="23">
        <f t="shared" si="6"/>
        <v>0.49107835531419708</v>
      </c>
    </row>
    <row r="24" spans="1:8" ht="97.05" customHeight="1">
      <c r="A24" s="20" t="s">
        <v>17</v>
      </c>
      <c r="B24" s="25" t="s">
        <v>23</v>
      </c>
      <c r="C24" s="26"/>
      <c r="D24" s="26"/>
      <c r="E24" s="26"/>
      <c r="F24" s="26"/>
      <c r="G24" s="26"/>
      <c r="H24" s="27"/>
    </row>
  </sheetData>
  <mergeCells count="4">
    <mergeCell ref="A1:H1"/>
    <mergeCell ref="B11:H11"/>
    <mergeCell ref="A14:G14"/>
    <mergeCell ref="B24:H24"/>
  </mergeCells>
  <phoneticPr fontId="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全国总决赛席位分配及奖项设置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74106</dc:creator>
  <cp:lastModifiedBy>74106</cp:lastModifiedBy>
  <dcterms:created xsi:type="dcterms:W3CDTF">2015-06-05T18:17:00Z</dcterms:created>
  <dcterms:modified xsi:type="dcterms:W3CDTF">2020-08-12T09:23:56Z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