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eaching\化工设计竞赛\2016\administration\华东赛区\"/>
    </mc:Choice>
  </mc:AlternateContent>
  <bookViews>
    <workbookView xWindow="0" yWindow="0" windowWidth="21600" windowHeight="10611" activeTab="2"/>
  </bookViews>
  <sheets>
    <sheet name="作品提交情况" sheetId="6" r:id="rId1"/>
    <sheet name="赛区决赛名额分配" sheetId="12" r:id="rId2"/>
    <sheet name="赛区奖项设置及分配" sheetId="13" r:id="rId3"/>
  </sheets>
  <definedNames>
    <definedName name="LIST" localSheetId="0">作品提交情况!$A$2:$F$181</definedName>
  </definedNames>
  <calcPr calcId="152511"/>
</workbook>
</file>

<file path=xl/calcChain.xml><?xml version="1.0" encoding="utf-8"?>
<calcChain xmlns="http://schemas.openxmlformats.org/spreadsheetml/2006/main">
  <c r="B6" i="13" l="1"/>
  <c r="B5" i="13"/>
  <c r="B4" i="13"/>
  <c r="B7" i="13" s="1"/>
  <c r="B6" i="12"/>
  <c r="B5" i="12"/>
  <c r="B4" i="12"/>
  <c r="B183" i="6"/>
  <c r="C182" i="6"/>
  <c r="C6" i="12" s="1"/>
  <c r="C92" i="6"/>
  <c r="C5" i="13" s="1"/>
  <c r="C60" i="6"/>
  <c r="C4" i="13" s="1"/>
  <c r="C5" i="12" l="1"/>
  <c r="C6" i="13"/>
  <c r="C4" i="12"/>
  <c r="C183" i="6"/>
  <c r="C7" i="13"/>
  <c r="B7" i="12"/>
  <c r="F7" i="12" l="1"/>
  <c r="F5" i="12"/>
  <c r="F4" i="12"/>
  <c r="F6" i="12"/>
  <c r="C7" i="12"/>
  <c r="G15" i="13" l="1"/>
  <c r="F15" i="13"/>
  <c r="G7" i="13"/>
  <c r="F7" i="13"/>
  <c r="I6" i="13"/>
  <c r="I5" i="13"/>
  <c r="I4" i="13"/>
  <c r="I7" i="13" s="1"/>
  <c r="G6" i="12"/>
  <c r="H6" i="12" s="1"/>
  <c r="G4" i="12"/>
  <c r="H4" i="12" s="1"/>
  <c r="K6" i="13" l="1"/>
  <c r="J8" i="13"/>
  <c r="K8" i="13"/>
  <c r="H8" i="13"/>
  <c r="K4" i="13"/>
  <c r="K5" i="13"/>
  <c r="L7" i="13"/>
  <c r="I8" i="13"/>
  <c r="H16" i="13"/>
  <c r="L15" i="13"/>
  <c r="I16" i="13"/>
  <c r="G5" i="12"/>
  <c r="H5" i="12" s="1"/>
  <c r="L8" i="13" l="1"/>
  <c r="H7" i="12"/>
  <c r="G7" i="12"/>
  <c r="J16" i="13"/>
  <c r="J13" i="13"/>
  <c r="J12" i="13"/>
  <c r="J14" i="13"/>
  <c r="K16" i="13"/>
  <c r="L16" i="13"/>
  <c r="K14" i="13"/>
  <c r="K12" i="13"/>
  <c r="K13" i="13"/>
</calcChain>
</file>

<file path=xl/connections.xml><?xml version="1.0" encoding="utf-8"?>
<connections xmlns="http://schemas.openxmlformats.org/spreadsheetml/2006/main">
  <connection id="1" name="LIST2" type="6" refreshedVersion="4" background="1" saveData="1">
    <textPr codePage="936" sourceFile="E:\2016国赛作品\华东赛区\LIST.TXT" consecutive="1" delimiter="-">
      <textFields count="3">
        <textField/>
        <textField/>
        <textField/>
      </textFields>
    </textPr>
  </connection>
</connections>
</file>

<file path=xl/sharedStrings.xml><?xml version="1.0" encoding="utf-8"?>
<sst xmlns="http://schemas.openxmlformats.org/spreadsheetml/2006/main" count="320" uniqueCount="284">
  <si>
    <t>学校数</t>
    <phoneticPr fontId="3" type="noConversion"/>
  </si>
  <si>
    <t>团队数</t>
    <phoneticPr fontId="3" type="noConversion"/>
  </si>
  <si>
    <t>东南大学</t>
  </si>
  <si>
    <t>东南大学成贤学院</t>
  </si>
  <si>
    <t>淮阴师范学院</t>
  </si>
  <si>
    <t>江苏理工学院</t>
  </si>
  <si>
    <t>南京工业大学</t>
  </si>
  <si>
    <t>南京理工大学</t>
  </si>
  <si>
    <t>南京林业大学</t>
  </si>
  <si>
    <t>南京林业大学南方学院</t>
  </si>
  <si>
    <t>盐城工学院</t>
  </si>
  <si>
    <t>盐城师范学院</t>
  </si>
  <si>
    <t>扬州大学</t>
  </si>
  <si>
    <t>华东理工大学</t>
  </si>
  <si>
    <t>上海大学</t>
  </si>
  <si>
    <t>上海电力学院</t>
  </si>
  <si>
    <t>上海工程技术大学</t>
  </si>
  <si>
    <t>上海交通大学</t>
  </si>
  <si>
    <t>上海师范大学</t>
  </si>
  <si>
    <t>杭州师范大学</t>
  </si>
  <si>
    <t>杭州师范大学钱江学院</t>
  </si>
  <si>
    <t>嘉兴学院</t>
  </si>
  <si>
    <t>嘉兴学院南湖学院</t>
  </si>
  <si>
    <t>丽水学院</t>
  </si>
  <si>
    <t>宁波大学</t>
  </si>
  <si>
    <t>宁波工程学院</t>
  </si>
  <si>
    <t>衢州学院</t>
  </si>
  <si>
    <t>绍兴文理学院</t>
  </si>
  <si>
    <t>台州学院</t>
  </si>
  <si>
    <t>温州大学</t>
  </si>
  <si>
    <t>浙江大学</t>
  </si>
  <si>
    <t>浙江大学宁波理工学院</t>
  </si>
  <si>
    <t>浙江工商大学</t>
  </si>
  <si>
    <t>浙江工业大学</t>
  </si>
  <si>
    <t>浙江海洋学院东海科技学院</t>
  </si>
  <si>
    <t>浙江科技学院</t>
  </si>
  <si>
    <t>浙江师范大学</t>
  </si>
  <si>
    <t>浙江师范大学行知学院</t>
  </si>
  <si>
    <t>浙江树人大学</t>
  </si>
  <si>
    <t>合计</t>
    <phoneticPr fontId="3" type="noConversion"/>
  </si>
  <si>
    <t>计算值</t>
    <phoneticPr fontId="3" type="noConversion"/>
  </si>
  <si>
    <t>圆整值</t>
    <phoneticPr fontId="3" type="noConversion"/>
  </si>
  <si>
    <t>名额</t>
    <phoneticPr fontId="3" type="noConversion"/>
  </si>
  <si>
    <t>二等奖名额</t>
    <phoneticPr fontId="3" type="noConversion"/>
  </si>
  <si>
    <t>三等奖名额</t>
    <phoneticPr fontId="3" type="noConversion"/>
  </si>
  <si>
    <t>成功参赛证书</t>
    <phoneticPr fontId="3" type="noConversion"/>
  </si>
  <si>
    <t>合计</t>
    <phoneticPr fontId="3" type="noConversion"/>
  </si>
  <si>
    <t>合计</t>
    <phoneticPr fontId="3" type="noConversion"/>
  </si>
  <si>
    <t>说       明</t>
    <phoneticPr fontId="3" type="noConversion"/>
  </si>
  <si>
    <t>获奖比例</t>
    <phoneticPr fontId="3" type="noConversion"/>
  </si>
  <si>
    <t>全国奖项名额分配方案</t>
    <phoneticPr fontId="3" type="noConversion"/>
  </si>
  <si>
    <t>华东赛区决赛名额</t>
    <phoneticPr fontId="3" type="noConversion"/>
  </si>
  <si>
    <t>1、赛区名额=59*赛区提交作品学校数/赛区提交作品学校数，然后圆整。</t>
    <phoneticPr fontId="3" type="noConversion"/>
  </si>
  <si>
    <t>江苏</t>
    <phoneticPr fontId="3" type="noConversion"/>
  </si>
  <si>
    <t>上海</t>
    <phoneticPr fontId="3" type="noConversion"/>
  </si>
  <si>
    <t>浙江</t>
    <phoneticPr fontId="3" type="noConversion"/>
  </si>
  <si>
    <t>江苏</t>
    <phoneticPr fontId="3" type="noConversion"/>
  </si>
  <si>
    <t>上海</t>
    <phoneticPr fontId="3" type="noConversion"/>
  </si>
  <si>
    <t>浙江</t>
    <phoneticPr fontId="3" type="noConversion"/>
  </si>
  <si>
    <t>特、一等奖</t>
    <phoneticPr fontId="3" type="noConversion"/>
  </si>
  <si>
    <t>赛区特等奖</t>
    <phoneticPr fontId="3" type="noConversion"/>
  </si>
  <si>
    <t>赛区一等奖</t>
    <phoneticPr fontId="3" type="noConversion"/>
  </si>
  <si>
    <t>赛区二等奖</t>
    <phoneticPr fontId="3" type="noConversion"/>
  </si>
  <si>
    <t>赛区三等奖</t>
    <phoneticPr fontId="3" type="noConversion"/>
  </si>
  <si>
    <t>由赛区决赛确定</t>
    <phoneticPr fontId="20" type="noConversion"/>
  </si>
  <si>
    <t>由赛区决赛确定</t>
    <phoneticPr fontId="20" type="noConversion"/>
  </si>
  <si>
    <t>取决于赛区决赛</t>
    <phoneticPr fontId="20" type="noConversion"/>
  </si>
  <si>
    <t>12</t>
    <phoneticPr fontId="20" type="noConversion"/>
  </si>
  <si>
    <t>华东赛区奖项设置及名额分配方案</t>
    <phoneticPr fontId="3" type="noConversion"/>
  </si>
  <si>
    <t xml:space="preserve">Essential Catalyst </t>
  </si>
  <si>
    <t xml:space="preserve">Harvester </t>
  </si>
  <si>
    <t xml:space="preserve">Promising E&amp;C </t>
  </si>
  <si>
    <t xml:space="preserve">睿恒 </t>
  </si>
  <si>
    <t xml:space="preserve">三生万物 </t>
  </si>
  <si>
    <t xml:space="preserve">K.M </t>
  </si>
  <si>
    <t xml:space="preserve">Shero  </t>
  </si>
  <si>
    <t xml:space="preserve">创盈先声 </t>
  </si>
  <si>
    <t xml:space="preserve">松鼠  </t>
  </si>
  <si>
    <t xml:space="preserve">ArC </t>
  </si>
  <si>
    <t xml:space="preserve">Bangbangbang </t>
  </si>
  <si>
    <t xml:space="preserve">Fighting newbie </t>
  </si>
  <si>
    <t xml:space="preserve">没烷没料 </t>
  </si>
  <si>
    <t xml:space="preserve">捧朋队 </t>
  </si>
  <si>
    <t xml:space="preserve">土的二次方 </t>
  </si>
  <si>
    <t xml:space="preserve">Carbon Burning </t>
  </si>
  <si>
    <t xml:space="preserve">Diamonds </t>
  </si>
  <si>
    <t xml:space="preserve">咖喱给给 </t>
  </si>
  <si>
    <t xml:space="preserve">诺贝尔 </t>
  </si>
  <si>
    <t xml:space="preserve">SP5 </t>
  </si>
  <si>
    <t>湖州师范学院</t>
  </si>
  <si>
    <t xml:space="preserve">茗门  </t>
  </si>
  <si>
    <t xml:space="preserve">胖丁队 </t>
  </si>
  <si>
    <t>湖州师范学院求真学院</t>
  </si>
  <si>
    <t xml:space="preserve">锦上添“化” </t>
  </si>
  <si>
    <t xml:space="preserve"> E- Lane </t>
  </si>
  <si>
    <t xml:space="preserve"> P-M</t>
  </si>
  <si>
    <t xml:space="preserve">A&amp;U  </t>
  </si>
  <si>
    <t xml:space="preserve">Emoji </t>
  </si>
  <si>
    <t>E-PRO</t>
  </si>
  <si>
    <t xml:space="preserve">Fightbackwithresults </t>
  </si>
  <si>
    <t xml:space="preserve">idesign </t>
  </si>
  <si>
    <t xml:space="preserve">MCPA </t>
  </si>
  <si>
    <t xml:space="preserve">mve </t>
  </si>
  <si>
    <t xml:space="preserve">Precursor小组 </t>
  </si>
  <si>
    <t xml:space="preserve">Smart.C </t>
  </si>
  <si>
    <t xml:space="preserve">TBT2016 </t>
  </si>
  <si>
    <t xml:space="preserve">WeFire </t>
  </si>
  <si>
    <t xml:space="preserve">阿尔法狗 </t>
  </si>
  <si>
    <t xml:space="preserve">苯宝宝说的队 </t>
  </si>
  <si>
    <t>淮海工学院</t>
  </si>
  <si>
    <t xml:space="preserve">Sunrise </t>
  </si>
  <si>
    <t xml:space="preserve">变苯加利 </t>
  </si>
  <si>
    <t xml:space="preserve">MAYDAY </t>
  </si>
  <si>
    <t xml:space="preserve">R.C.E </t>
  </si>
  <si>
    <t xml:space="preserve">T.o.P </t>
  </si>
  <si>
    <t xml:space="preserve">ATOM </t>
  </si>
  <si>
    <t xml:space="preserve">Losgels </t>
  </si>
  <si>
    <t xml:space="preserve">米格设计局 </t>
  </si>
  <si>
    <t xml:space="preserve">持恒 </t>
  </si>
  <si>
    <t xml:space="preserve">缘计化 </t>
  </si>
  <si>
    <t>江南大学</t>
  </si>
  <si>
    <t xml:space="preserve">张力无限 </t>
  </si>
  <si>
    <t xml:space="preserve">鸱夷子皮 </t>
  </si>
  <si>
    <t xml:space="preserve">荆棘 </t>
  </si>
  <si>
    <t xml:space="preserve">天霸 </t>
  </si>
  <si>
    <t xml:space="preserve">五指山 </t>
  </si>
  <si>
    <t xml:space="preserve"> FireDemon </t>
  </si>
  <si>
    <t xml:space="preserve">CHE </t>
  </si>
  <si>
    <t xml:space="preserve">GCE </t>
  </si>
  <si>
    <t xml:space="preserve">Maker </t>
  </si>
  <si>
    <t xml:space="preserve">Z.L.S </t>
  </si>
  <si>
    <t xml:space="preserve">ZeChemE </t>
  </si>
  <si>
    <t xml:space="preserve">奥克托今 </t>
  </si>
  <si>
    <t xml:space="preserve">碧水蓝天 </t>
  </si>
  <si>
    <t xml:space="preserve">三加二 </t>
  </si>
  <si>
    <t xml:space="preserve">Miracles </t>
  </si>
  <si>
    <t xml:space="preserve">Season </t>
  </si>
  <si>
    <t xml:space="preserve">绿巨人 </t>
  </si>
  <si>
    <t xml:space="preserve">Genius </t>
  </si>
  <si>
    <t>进击的巨人.7z</t>
  </si>
  <si>
    <t>宁波大学科学技术学院</t>
  </si>
  <si>
    <t xml:space="preserve">Macro </t>
  </si>
  <si>
    <t>One-team</t>
  </si>
  <si>
    <t xml:space="preserve">C Plus </t>
  </si>
  <si>
    <t xml:space="preserve">Innovate </t>
  </si>
  <si>
    <t xml:space="preserve">TGT 国赛 </t>
  </si>
  <si>
    <t xml:space="preserve">www.lyz </t>
  </si>
  <si>
    <t xml:space="preserve">金碳号 </t>
  </si>
  <si>
    <t xml:space="preserve">浪潮队 </t>
  </si>
  <si>
    <t xml:space="preserve">全梦队 </t>
  </si>
  <si>
    <t xml:space="preserve">甬碳调 </t>
  </si>
  <si>
    <t xml:space="preserve">执梦队2 </t>
  </si>
  <si>
    <t xml:space="preserve">Eagle </t>
  </si>
  <si>
    <t xml:space="preserve">Labguy </t>
  </si>
  <si>
    <t xml:space="preserve">环五烷6.0工艺包 </t>
  </si>
  <si>
    <t xml:space="preserve">redline </t>
  </si>
  <si>
    <t>C&amp;E</t>
  </si>
  <si>
    <t xml:space="preserve">C·S＆高能小化 </t>
  </si>
  <si>
    <t xml:space="preserve">E.F. </t>
  </si>
  <si>
    <t xml:space="preserve">SJ优化 </t>
  </si>
  <si>
    <t xml:space="preserve">RSS </t>
  </si>
  <si>
    <t xml:space="preserve">请你吃饼丸 </t>
  </si>
  <si>
    <t>4D</t>
  </si>
  <si>
    <t xml:space="preserve">Beyond Chemistry </t>
  </si>
  <si>
    <t xml:space="preserve">追风少年 </t>
  </si>
  <si>
    <t xml:space="preserve">HIGH FIVE </t>
  </si>
  <si>
    <t xml:space="preserve">探索者 </t>
  </si>
  <si>
    <t xml:space="preserve">BigBang </t>
  </si>
  <si>
    <t xml:space="preserve">C.Ray </t>
  </si>
  <si>
    <t xml:space="preserve">C3plus </t>
  </si>
  <si>
    <t xml:space="preserve">小鸡快跑队 </t>
  </si>
  <si>
    <t>绍兴文理学院元培学院</t>
  </si>
  <si>
    <t xml:space="preserve">超能化工队 </t>
  </si>
  <si>
    <t xml:space="preserve">笃学 </t>
  </si>
  <si>
    <t xml:space="preserve">U&amp;Me </t>
  </si>
  <si>
    <t xml:space="preserve">无限可能 </t>
  </si>
  <si>
    <t>同济大学</t>
  </si>
  <si>
    <t>沪TJ200092-NEW</t>
  </si>
  <si>
    <t xml:space="preserve">DMI队 </t>
  </si>
  <si>
    <t xml:space="preserve">Winner </t>
  </si>
  <si>
    <t xml:space="preserve">烷出精彩 </t>
  </si>
  <si>
    <t xml:space="preserve">烷美无暇作品 </t>
  </si>
  <si>
    <t xml:space="preserve">烯世之珍 </t>
  </si>
  <si>
    <t xml:space="preserve">物烯为贵 </t>
  </si>
  <si>
    <t xml:space="preserve">花儿与少年组 </t>
  </si>
  <si>
    <t xml:space="preserve">三言两语 </t>
  </si>
  <si>
    <t xml:space="preserve">微五奇迹 </t>
  </si>
  <si>
    <t>E-5</t>
  </si>
  <si>
    <t xml:space="preserve">蓝宝石设计局 </t>
  </si>
  <si>
    <t>扬州大学广陵学院</t>
  </si>
  <si>
    <t xml:space="preserve">锌磷基羰队 </t>
  </si>
  <si>
    <t xml:space="preserve">光影 </t>
  </si>
  <si>
    <t>74-98-6</t>
  </si>
  <si>
    <t xml:space="preserve">Pro2.0 </t>
  </si>
  <si>
    <t xml:space="preserve">sailor </t>
  </si>
  <si>
    <t xml:space="preserve">vector </t>
  </si>
  <si>
    <t xml:space="preserve">Exceed </t>
  </si>
  <si>
    <t xml:space="preserve">超光速 </t>
  </si>
  <si>
    <t xml:space="preserve">青鸟  </t>
  </si>
  <si>
    <t xml:space="preserve">元气爆表队 </t>
  </si>
  <si>
    <t xml:space="preserve">阿斯本小队 </t>
  </si>
  <si>
    <t xml:space="preserve">丙烷第一队 </t>
  </si>
  <si>
    <t xml:space="preserve">AWESOME </t>
  </si>
  <si>
    <t xml:space="preserve">DYB Team </t>
  </si>
  <si>
    <t xml:space="preserve">IRONMEN </t>
  </si>
  <si>
    <t xml:space="preserve">Leap </t>
  </si>
  <si>
    <t xml:space="preserve">Onepiece </t>
  </si>
  <si>
    <t xml:space="preserve">Over Rainbow </t>
  </si>
  <si>
    <t xml:space="preserve">Spiral  </t>
  </si>
  <si>
    <t xml:space="preserve">Spotlight队 </t>
  </si>
  <si>
    <t xml:space="preserve">UP </t>
  </si>
  <si>
    <t xml:space="preserve">非常六加一 </t>
  </si>
  <si>
    <t xml:space="preserve">精弘 </t>
  </si>
  <si>
    <t>浙江海洋大学</t>
  </si>
  <si>
    <t xml:space="preserve">谁动了我的奶酪 </t>
  </si>
  <si>
    <t xml:space="preserve">维度战纪 </t>
  </si>
  <si>
    <t>Rva5</t>
  </si>
  <si>
    <t xml:space="preserve">了不起的队伍 </t>
  </si>
  <si>
    <t xml:space="preserve">chemtopia </t>
  </si>
  <si>
    <t>One-Piece</t>
  </si>
  <si>
    <t xml:space="preserve">woof team </t>
  </si>
  <si>
    <t xml:space="preserve">为某一大型综合化工企业设计一座以丙烷为原料且与企业的产品体系有效融合的丙烷资源化利用分厂队 </t>
  </si>
  <si>
    <t xml:space="preserve">Alpha </t>
  </si>
  <si>
    <t xml:space="preserve">Mr.Machem </t>
  </si>
  <si>
    <t xml:space="preserve">台风眼 </t>
  </si>
  <si>
    <t>浙江农林大学暨阳学院</t>
  </si>
  <si>
    <t xml:space="preserve">Ice </t>
  </si>
  <si>
    <t xml:space="preserve">OMG </t>
  </si>
  <si>
    <t xml:space="preserve">Team Together </t>
  </si>
  <si>
    <t xml:space="preserve">绿色之星 </t>
  </si>
  <si>
    <t xml:space="preserve">省略号 </t>
  </si>
  <si>
    <t xml:space="preserve"> 碳索者 </t>
  </si>
  <si>
    <t xml:space="preserve">82分队 </t>
  </si>
  <si>
    <t xml:space="preserve">Realm化工 </t>
  </si>
  <si>
    <t xml:space="preserve">秋名山化工组 </t>
  </si>
  <si>
    <t>V-Win</t>
  </si>
  <si>
    <t xml:space="preserve">propane1910g </t>
  </si>
  <si>
    <t xml:space="preserve">绿影 </t>
  </si>
  <si>
    <t xml:space="preserve">树大fly </t>
  </si>
  <si>
    <t xml:space="preserve">五遮天 </t>
  </si>
  <si>
    <t xml:space="preserve">逐日 </t>
  </si>
  <si>
    <t>中国矿业大学(徐州)</t>
  </si>
  <si>
    <t xml:space="preserve">PRO 3C </t>
  </si>
  <si>
    <t xml:space="preserve">旭东队 </t>
  </si>
  <si>
    <t xml:space="preserve">H2O </t>
  </si>
  <si>
    <t xml:space="preserve">www.lz队 </t>
  </si>
  <si>
    <t xml:space="preserve">矿大梦之队 </t>
  </si>
  <si>
    <t xml:space="preserve">馏流6 </t>
  </si>
  <si>
    <t xml:space="preserve">天蓝蓝 </t>
  </si>
  <si>
    <t xml:space="preserve">鹰之逐梦 </t>
  </si>
  <si>
    <t xml:space="preserve">在路上 </t>
  </si>
  <si>
    <t>学校</t>
    <phoneticPr fontId="26" type="noConversion"/>
  </si>
  <si>
    <t>队伍数量</t>
    <phoneticPr fontId="26" type="noConversion"/>
  </si>
  <si>
    <t>队伍名称</t>
    <phoneticPr fontId="26" type="noConversion"/>
  </si>
  <si>
    <t>常州大学</t>
    <phoneticPr fontId="26" type="noConversion"/>
  </si>
  <si>
    <t>NGU队</t>
    <phoneticPr fontId="26" type="noConversion"/>
  </si>
  <si>
    <t xml:space="preserve">E-alchemist </t>
    <phoneticPr fontId="26" type="noConversion"/>
  </si>
  <si>
    <t xml:space="preserve">G-A  </t>
    <phoneticPr fontId="26" type="noConversion"/>
  </si>
  <si>
    <t>上海应用技术学院</t>
    <phoneticPr fontId="26" type="noConversion"/>
  </si>
  <si>
    <t>江苏</t>
    <phoneticPr fontId="20" type="noConversion"/>
  </si>
  <si>
    <t>浙江</t>
    <phoneticPr fontId="20" type="noConversion"/>
  </si>
  <si>
    <t>上海</t>
    <phoneticPr fontId="20" type="noConversion"/>
  </si>
  <si>
    <t>小计</t>
    <phoneticPr fontId="20" type="noConversion"/>
  </si>
  <si>
    <t>小计</t>
    <phoneticPr fontId="20" type="noConversion"/>
  </si>
  <si>
    <t>小计</t>
    <phoneticPr fontId="20" type="noConversion"/>
  </si>
  <si>
    <t>总计</t>
    <phoneticPr fontId="26" type="noConversion"/>
  </si>
  <si>
    <t>浙江理工大学</t>
    <phoneticPr fontId="20" type="noConversion"/>
  </si>
  <si>
    <t>学校数</t>
    <phoneticPr fontId="3" type="noConversion"/>
  </si>
  <si>
    <t>团队数</t>
    <phoneticPr fontId="3" type="noConversion"/>
  </si>
  <si>
    <t>华东赛区提交作品情况</t>
    <phoneticPr fontId="3" type="noConversion"/>
  </si>
  <si>
    <t>9</t>
    <phoneticPr fontId="20" type="noConversion"/>
  </si>
  <si>
    <t>25</t>
    <phoneticPr fontId="20" type="noConversion"/>
  </si>
  <si>
    <t>逆光飞翔</t>
  </si>
  <si>
    <t>子区</t>
    <phoneticPr fontId="26" type="noConversion"/>
  </si>
  <si>
    <t>子区</t>
    <phoneticPr fontId="3" type="noConversion"/>
  </si>
  <si>
    <t>子区</t>
    <phoneticPr fontId="3" type="noConversion"/>
  </si>
  <si>
    <t>2、承办子区在圆整值基础上增加1个承办学校的直升名额。</t>
    <phoneticPr fontId="3" type="noConversion"/>
  </si>
  <si>
    <t>子区</t>
    <phoneticPr fontId="3" type="noConversion"/>
  </si>
  <si>
    <t>赛区一等奖由赛区决赛第一轮的小组第三到第五名的团队获得。</t>
    <phoneticPr fontId="20" type="noConversion"/>
  </si>
  <si>
    <t>赛区特等奖由赛区决赛第一轮的小组第一和第二名的团队获得。</t>
    <phoneticPr fontId="20" type="noConversion"/>
  </si>
  <si>
    <t>赛区三等奖在获全国成功参赛证书的团队中按初评成绩排序递选。</t>
    <phoneticPr fontId="20" type="noConversion"/>
  </si>
  <si>
    <t>淮阴工学院</t>
    <phoneticPr fontId="20" type="noConversion"/>
  </si>
  <si>
    <t>恐龙战队</t>
  </si>
  <si>
    <t>赛区二等奖在获全国三等奖的团队中评选，优先授予参加赛区决赛的团队，其余名额从未参加赛区决赛的团队中按初评成绩排序递选。</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</si>
</sst>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0_ "/>
  </numFmts>
  <fonts count="32" x14ac:knownFonts="1">
    <font>
      <sz val="11"/>
      <color theme="1"/>
      <name val="宋体"/>
      <family val="2"/>
      <charset val="134"/>
      <scheme val="minor"/>
    </font>
    <font>
      <sz val="11"/>
      <color theme="1"/>
      <name val="宋体"/>
      <family val="2"/>
      <charset val="134"/>
      <scheme val="minor"/>
    </font>
    <font>
      <sz val="11"/>
      <color theme="1"/>
      <name val="宋体"/>
      <family val="3"/>
      <charset val="134"/>
      <scheme val="minor"/>
    </font>
    <font>
      <sz val="9"/>
      <name val="宋体"/>
      <family val="3"/>
      <charset val="134"/>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宋体"/>
      <family val="2"/>
      <charset val="134"/>
      <scheme val="minor"/>
    </font>
    <font>
      <sz val="12"/>
      <name val="宋体"/>
      <family val="3"/>
      <charset val="134"/>
    </font>
    <font>
      <u/>
      <sz val="12"/>
      <color indexed="12"/>
      <name val="宋体"/>
      <family val="3"/>
      <charset val="134"/>
    </font>
    <font>
      <sz val="10"/>
      <name val="Arial"/>
      <family val="2"/>
    </font>
    <font>
      <sz val="11"/>
      <color theme="1"/>
      <name val="Tahoma"/>
      <family val="2"/>
      <charset val="134"/>
    </font>
    <font>
      <sz val="11"/>
      <color theme="1"/>
      <name val="宋体"/>
      <family val="2"/>
      <scheme val="minor"/>
    </font>
    <font>
      <sz val="9"/>
      <name val="宋体"/>
      <family val="3"/>
      <charset val="134"/>
      <scheme val="minor"/>
    </font>
    <font>
      <b/>
      <sz val="12"/>
      <color theme="1"/>
      <name val="宋体"/>
      <family val="3"/>
      <charset val="134"/>
      <scheme val="minor"/>
    </font>
    <font>
      <sz val="12"/>
      <color theme="1"/>
      <name val="宋体"/>
      <family val="3"/>
      <charset val="134"/>
      <scheme val="minor"/>
    </font>
    <font>
      <b/>
      <sz val="12"/>
      <color rgb="FFFF0000"/>
      <name val="仿宋"/>
      <family val="3"/>
      <charset val="134"/>
    </font>
    <font>
      <b/>
      <sz val="11"/>
      <color theme="1"/>
      <name val="Arial Unicode MS"/>
      <family val="2"/>
      <charset val="134"/>
    </font>
    <font>
      <sz val="11"/>
      <color theme="1"/>
      <name val="Arial Unicode MS"/>
      <family val="2"/>
      <charset val="134"/>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2" tint="-0.249977111117893"/>
        <bgColor theme="4" tint="0.79998168889431442"/>
      </patternFill>
    </fill>
    <fill>
      <patternFill patternType="solid">
        <fgColor theme="2" tint="-0.249977111117893"/>
        <bgColor indexed="64"/>
      </patternFill>
    </fill>
    <fill>
      <patternFill patternType="solid">
        <fgColor theme="9"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8">
    <xf numFmtId="0" fontId="0" fillId="0" borderId="0">
      <alignment vertical="center"/>
    </xf>
    <xf numFmtId="0" fontId="2"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24" borderId="0" applyNumberFormat="0" applyBorder="0" applyAlignment="0" applyProtection="0">
      <alignment vertical="center"/>
    </xf>
    <xf numFmtId="0" fontId="4" fillId="28" borderId="0" applyNumberFormat="0" applyBorder="0" applyAlignment="0" applyProtection="0">
      <alignment vertical="center"/>
    </xf>
    <xf numFmtId="0" fontId="4" fillId="32"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2" borderId="0" applyNumberFormat="0" applyBorder="0" applyAlignment="0" applyProtection="0">
      <alignment vertical="center"/>
    </xf>
    <xf numFmtId="0" fontId="11" fillId="0" borderId="9" applyNumberFormat="0" applyFill="0" applyAlignment="0" applyProtection="0">
      <alignment vertical="center"/>
    </xf>
    <xf numFmtId="0" fontId="12" fillId="6" borderId="4" applyNumberFormat="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29" borderId="0" applyNumberFormat="0" applyBorder="0" applyAlignment="0" applyProtection="0">
      <alignment vertical="center"/>
    </xf>
    <xf numFmtId="0" fontId="17" fillId="4" borderId="0" applyNumberFormat="0" applyBorder="0" applyAlignment="0" applyProtection="0">
      <alignment vertical="center"/>
    </xf>
    <xf numFmtId="0" fontId="18" fillId="6" borderId="5" applyNumberFormat="0" applyAlignment="0" applyProtection="0">
      <alignment vertical="center"/>
    </xf>
    <xf numFmtId="0" fontId="19" fillId="5" borderId="4" applyNumberFormat="0" applyAlignment="0" applyProtection="0">
      <alignment vertical="center"/>
    </xf>
    <xf numFmtId="0" fontId="2" fillId="8" borderId="8" applyNumberFormat="0" applyFont="0" applyAlignment="0" applyProtection="0">
      <alignment vertical="center"/>
    </xf>
    <xf numFmtId="0" fontId="23" fillId="0" borderId="0"/>
    <xf numFmtId="0" fontId="21" fillId="0" borderId="0">
      <alignment vertical="center"/>
    </xf>
    <xf numFmtId="0" fontId="22" fillId="0" borderId="0" applyNumberFormat="0" applyFill="0" applyBorder="0" applyAlignment="0" applyProtection="0">
      <alignment vertical="center"/>
    </xf>
    <xf numFmtId="0" fontId="24" fillId="0" borderId="0"/>
    <xf numFmtId="0" fontId="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3" fillId="0" borderId="0"/>
    <xf numFmtId="0" fontId="1" fillId="0" borderId="0">
      <alignment vertical="center"/>
    </xf>
    <xf numFmtId="0" fontId="21" fillId="0" borderId="0">
      <alignment vertical="center"/>
    </xf>
    <xf numFmtId="0" fontId="1" fillId="0" borderId="0">
      <alignment vertical="center"/>
    </xf>
    <xf numFmtId="0" fontId="23" fillId="0" borderId="0"/>
  </cellStyleXfs>
  <cellXfs count="123">
    <xf numFmtId="0" fontId="0" fillId="0" borderId="0" xfId="0">
      <alignment vertical="center"/>
    </xf>
    <xf numFmtId="0" fontId="0" fillId="0" borderId="0" xfId="0">
      <alignment vertical="center"/>
    </xf>
    <xf numFmtId="0" fontId="11"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horizontal="center"/>
    </xf>
    <xf numFmtId="0" fontId="28" fillId="0" borderId="25" xfId="0" applyFont="1" applyBorder="1" applyAlignment="1">
      <alignment horizontal="center" vertical="center"/>
    </xf>
    <xf numFmtId="0" fontId="27" fillId="0" borderId="25" xfId="0" applyFont="1" applyBorder="1" applyAlignment="1">
      <alignment horizontal="center"/>
    </xf>
    <xf numFmtId="10" fontId="27" fillId="0" borderId="36" xfId="0" applyNumberFormat="1" applyFont="1" applyBorder="1" applyAlignment="1">
      <alignment horizontal="center" vertical="center"/>
    </xf>
    <xf numFmtId="10" fontId="27" fillId="0" borderId="37" xfId="0" applyNumberFormat="1" applyFont="1" applyBorder="1" applyAlignment="1">
      <alignment horizontal="center" vertical="center"/>
    </xf>
    <xf numFmtId="177" fontId="27" fillId="0" borderId="13" xfId="0" applyNumberFormat="1" applyFont="1" applyBorder="1" applyAlignment="1">
      <alignment horizontal="center"/>
    </xf>
    <xf numFmtId="177" fontId="27" fillId="0" borderId="22" xfId="0" applyNumberFormat="1" applyFont="1" applyBorder="1" applyAlignment="1">
      <alignment horizontal="center"/>
    </xf>
    <xf numFmtId="49" fontId="27" fillId="0" borderId="13"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22" xfId="0" applyNumberFormat="1" applyFont="1" applyBorder="1" applyAlignment="1">
      <alignment horizontal="center" vertical="center"/>
    </xf>
    <xf numFmtId="177" fontId="27" fillId="0" borderId="22" xfId="0" applyNumberFormat="1" applyFont="1" applyBorder="1" applyAlignment="1">
      <alignment horizontal="center" vertical="center"/>
    </xf>
    <xf numFmtId="177" fontId="27" fillId="0" borderId="24" xfId="0" applyNumberFormat="1" applyFont="1" applyBorder="1" applyAlignment="1">
      <alignment horizontal="center" vertical="center"/>
    </xf>
    <xf numFmtId="177" fontId="27" fillId="0" borderId="10" xfId="0" applyNumberFormat="1" applyFont="1" applyBorder="1" applyAlignment="1">
      <alignment horizontal="center"/>
    </xf>
    <xf numFmtId="177" fontId="27" fillId="0" borderId="26" xfId="0" applyNumberFormat="1" applyFont="1" applyBorder="1" applyAlignment="1">
      <alignment horizontal="center"/>
    </xf>
    <xf numFmtId="176" fontId="27" fillId="0" borderId="13" xfId="0" applyNumberFormat="1" applyFont="1" applyBorder="1" applyAlignment="1">
      <alignment horizontal="center" vertical="center"/>
    </xf>
    <xf numFmtId="177" fontId="27" fillId="0" borderId="10" xfId="0" applyNumberFormat="1" applyFont="1" applyBorder="1" applyAlignment="1">
      <alignment horizontal="center" vertical="center"/>
    </xf>
    <xf numFmtId="177" fontId="27" fillId="0" borderId="23" xfId="0" applyNumberFormat="1" applyFont="1" applyBorder="1" applyAlignment="1">
      <alignment horizontal="center" vertical="center"/>
    </xf>
    <xf numFmtId="0" fontId="11" fillId="0" borderId="13" xfId="0" applyFont="1" applyBorder="1" applyAlignment="1">
      <alignment horizontal="center" vertical="center"/>
    </xf>
    <xf numFmtId="0" fontId="27" fillId="0" borderId="15" xfId="0" applyFont="1" applyBorder="1" applyAlignment="1">
      <alignment horizontal="center" vertical="center"/>
    </xf>
    <xf numFmtId="177" fontId="11" fillId="0" borderId="13" xfId="0" applyNumberFormat="1" applyFont="1" applyBorder="1" applyAlignment="1">
      <alignment horizontal="center"/>
    </xf>
    <xf numFmtId="176" fontId="11" fillId="0" borderId="13" xfId="0" applyNumberFormat="1" applyFont="1" applyBorder="1" applyAlignment="1">
      <alignment horizontal="center" vertical="center"/>
    </xf>
    <xf numFmtId="0" fontId="11" fillId="34" borderId="40" xfId="0" applyFont="1" applyFill="1" applyBorder="1" applyAlignment="1">
      <alignment horizontal="left" vertical="center" wrapText="1"/>
    </xf>
    <xf numFmtId="0" fontId="11" fillId="34" borderId="41" xfId="0" applyFont="1" applyFill="1" applyBorder="1" applyAlignment="1">
      <alignment horizontal="left" vertical="center" wrapText="1"/>
    </xf>
    <xf numFmtId="0" fontId="11" fillId="34" borderId="42" xfId="0" applyFont="1" applyFill="1" applyBorder="1" applyAlignment="1">
      <alignment horizontal="left" vertical="center" wrapText="1"/>
    </xf>
    <xf numFmtId="178" fontId="28" fillId="0" borderId="13" xfId="0" applyNumberFormat="1"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center" vertical="center" wrapText="1"/>
    </xf>
    <xf numFmtId="0" fontId="31" fillId="0" borderId="0" xfId="0" applyFont="1" applyAlignment="1"/>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38" borderId="48" xfId="0" applyFont="1" applyFill="1" applyBorder="1" applyAlignment="1">
      <alignment horizontal="center" vertical="center"/>
    </xf>
    <xf numFmtId="0" fontId="31" fillId="39" borderId="30" xfId="0" applyFont="1" applyFill="1" applyBorder="1" applyAlignment="1">
      <alignment horizontal="center" vertical="center" wrapText="1"/>
    </xf>
    <xf numFmtId="0" fontId="31" fillId="39" borderId="31" xfId="0" applyFont="1" applyFill="1" applyBorder="1" applyAlignment="1">
      <alignment horizontal="center" vertical="center" wrapText="1"/>
    </xf>
    <xf numFmtId="0" fontId="31" fillId="39" borderId="32" xfId="0" applyFont="1" applyFill="1" applyBorder="1" applyAlignment="1">
      <alignment horizontal="center" vertical="center" wrapText="1"/>
    </xf>
    <xf numFmtId="0" fontId="31" fillId="0" borderId="50" xfId="0" applyFont="1" applyBorder="1" applyAlignment="1">
      <alignment horizontal="center" vertical="center" wrapText="1"/>
    </xf>
    <xf numFmtId="0" fontId="31" fillId="0" borderId="29" xfId="0" applyFont="1" applyBorder="1" applyAlignment="1">
      <alignment horizontal="center" vertical="center" wrapText="1"/>
    </xf>
    <xf numFmtId="0" fontId="31" fillId="40" borderId="48" xfId="0" applyFont="1" applyFill="1" applyBorder="1" applyAlignment="1">
      <alignment horizontal="center"/>
    </xf>
    <xf numFmtId="0" fontId="31" fillId="41" borderId="54" xfId="0" applyFont="1" applyFill="1" applyBorder="1" applyAlignment="1">
      <alignment horizontal="center" vertical="center" wrapText="1"/>
    </xf>
    <xf numFmtId="0" fontId="31" fillId="41" borderId="31" xfId="0" applyFont="1" applyFill="1" applyBorder="1" applyAlignment="1">
      <alignment horizontal="center" vertical="center" wrapText="1"/>
    </xf>
    <xf numFmtId="0" fontId="31" fillId="41" borderId="32" xfId="0" applyFont="1" applyFill="1" applyBorder="1" applyAlignment="1">
      <alignment horizontal="center" vertical="center" wrapText="1"/>
    </xf>
    <xf numFmtId="0" fontId="31" fillId="0" borderId="55" xfId="0" applyFont="1" applyBorder="1" applyAlignment="1">
      <alignment horizontal="center" vertical="center" wrapText="1"/>
    </xf>
    <xf numFmtId="0" fontId="31" fillId="0" borderId="28" xfId="0" applyFont="1" applyBorder="1" applyAlignment="1">
      <alignment horizontal="center" vertical="center" wrapText="1"/>
    </xf>
    <xf numFmtId="0" fontId="31" fillId="36" borderId="30" xfId="0" applyFont="1" applyFill="1" applyBorder="1" applyAlignment="1">
      <alignment horizontal="center" vertical="center"/>
    </xf>
    <xf numFmtId="0" fontId="31" fillId="36" borderId="31" xfId="0" applyFont="1" applyFill="1" applyBorder="1" applyAlignment="1">
      <alignment horizontal="center" vertical="center"/>
    </xf>
    <xf numFmtId="0" fontId="31" fillId="36" borderId="32" xfId="0" applyFont="1" applyFill="1" applyBorder="1" applyAlignment="1">
      <alignment horizontal="center" vertical="center"/>
    </xf>
    <xf numFmtId="0" fontId="31" fillId="43" borderId="30" xfId="0" applyFont="1" applyFill="1" applyBorder="1" applyAlignment="1">
      <alignment horizontal="center" vertical="center"/>
    </xf>
    <xf numFmtId="0" fontId="31" fillId="44" borderId="31" xfId="0" applyFont="1" applyFill="1" applyBorder="1" applyAlignment="1">
      <alignment horizontal="center" vertical="center"/>
    </xf>
    <xf numFmtId="0" fontId="31" fillId="44" borderId="31" xfId="0" applyFont="1" applyFill="1" applyBorder="1" applyAlignment="1">
      <alignment horizontal="center"/>
    </xf>
    <xf numFmtId="0" fontId="31" fillId="44" borderId="32" xfId="0" applyFont="1" applyFill="1" applyBorder="1" applyAlignment="1">
      <alignment horizontal="center" vertical="center" wrapText="1"/>
    </xf>
    <xf numFmtId="0" fontId="27" fillId="0" borderId="13" xfId="0" applyNumberFormat="1" applyFont="1" applyBorder="1" applyAlignment="1">
      <alignment horizontal="center" vertical="center"/>
    </xf>
    <xf numFmtId="0" fontId="27" fillId="0" borderId="45" xfId="0" applyFont="1" applyBorder="1" applyAlignment="1">
      <alignment horizontal="center" vertical="center"/>
    </xf>
    <xf numFmtId="178" fontId="28" fillId="0" borderId="11" xfId="0" applyNumberFormat="1" applyFont="1" applyBorder="1" applyAlignment="1">
      <alignment horizontal="center" vertical="center"/>
    </xf>
    <xf numFmtId="177" fontId="27" fillId="0" borderId="11" xfId="0" applyNumberFormat="1" applyFont="1" applyBorder="1" applyAlignment="1">
      <alignment horizontal="center" vertical="center"/>
    </xf>
    <xf numFmtId="177" fontId="27" fillId="0" borderId="39" xfId="0" applyNumberFormat="1" applyFont="1" applyBorder="1" applyAlignment="1">
      <alignment horizontal="center" vertical="center"/>
    </xf>
    <xf numFmtId="0" fontId="28" fillId="0" borderId="27" xfId="0" applyFont="1" applyBorder="1" applyAlignment="1">
      <alignment horizontal="center" vertical="center"/>
    </xf>
    <xf numFmtId="0" fontId="27" fillId="0" borderId="11" xfId="0" applyNumberFormat="1" applyFont="1" applyBorder="1" applyAlignment="1">
      <alignment horizontal="center" vertical="center"/>
    </xf>
    <xf numFmtId="0" fontId="27" fillId="0" borderId="40" xfId="0" applyFont="1" applyBorder="1" applyAlignment="1">
      <alignment horizontal="center" vertical="center"/>
    </xf>
    <xf numFmtId="0" fontId="27" fillId="0" borderId="41" xfId="0" applyNumberFormat="1" applyFont="1" applyBorder="1" applyAlignment="1">
      <alignment horizontal="center" vertical="center"/>
    </xf>
    <xf numFmtId="0" fontId="27" fillId="0" borderId="42" xfId="0" applyNumberFormat="1" applyFont="1" applyBorder="1" applyAlignment="1">
      <alignment horizontal="center" vertical="center"/>
    </xf>
    <xf numFmtId="0" fontId="27" fillId="0" borderId="19" xfId="0" applyFont="1" applyFill="1" applyBorder="1" applyAlignment="1">
      <alignment horizontal="center" vertical="center"/>
    </xf>
    <xf numFmtId="0" fontId="27" fillId="0" borderId="22" xfId="0" applyNumberFormat="1" applyFont="1" applyBorder="1" applyAlignment="1">
      <alignment horizontal="center" vertical="center"/>
    </xf>
    <xf numFmtId="0" fontId="27" fillId="0" borderId="49" xfId="0" applyNumberFormat="1" applyFont="1" applyBorder="1" applyAlignment="1">
      <alignment horizontal="center" vertical="center"/>
    </xf>
    <xf numFmtId="49" fontId="27" fillId="0" borderId="26" xfId="0" applyNumberFormat="1" applyFont="1" applyBorder="1" applyAlignment="1">
      <alignment horizontal="center" vertical="center"/>
    </xf>
    <xf numFmtId="0" fontId="31" fillId="0" borderId="14" xfId="0" applyFont="1" applyBorder="1" applyAlignment="1">
      <alignment horizontal="center" vertical="center" wrapText="1"/>
    </xf>
    <xf numFmtId="0" fontId="31" fillId="0" borderId="14" xfId="0" applyFont="1" applyBorder="1" applyAlignment="1">
      <alignment horizontal="center"/>
    </xf>
    <xf numFmtId="0" fontId="31" fillId="0" borderId="10" xfId="0" applyFont="1" applyBorder="1" applyAlignment="1">
      <alignment horizontal="center" vertical="center" wrapText="1"/>
    </xf>
    <xf numFmtId="0" fontId="31" fillId="0" borderId="10" xfId="0" applyFont="1" applyBorder="1" applyAlignment="1">
      <alignment horizontal="center"/>
    </xf>
    <xf numFmtId="0" fontId="31" fillId="0" borderId="43"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27" xfId="0" applyFont="1" applyBorder="1" applyAlignment="1">
      <alignment horizontal="center" vertical="center" wrapText="1"/>
    </xf>
    <xf numFmtId="0" fontId="0" fillId="0" borderId="21" xfId="0" applyBorder="1" applyAlignment="1">
      <alignment horizontal="center" vertical="center" wrapText="1"/>
    </xf>
    <xf numFmtId="0" fontId="31" fillId="0" borderId="12" xfId="0" applyFont="1" applyBorder="1" applyAlignment="1">
      <alignment horizontal="center" vertical="center" wrapText="1"/>
    </xf>
    <xf numFmtId="0" fontId="0" fillId="0" borderId="13" xfId="0" applyBorder="1" applyAlignment="1">
      <alignment horizontal="center" vertical="center" wrapText="1"/>
    </xf>
    <xf numFmtId="0" fontId="31" fillId="35" borderId="46" xfId="0" applyFont="1" applyFill="1" applyBorder="1" applyAlignment="1">
      <alignment horizontal="center" vertical="center" wrapText="1"/>
    </xf>
    <xf numFmtId="0" fontId="31" fillId="35" borderId="47" xfId="0" applyFont="1" applyFill="1" applyBorder="1" applyAlignment="1">
      <alignment horizontal="center" vertical="center" wrapText="1"/>
    </xf>
    <xf numFmtId="0" fontId="31" fillId="35" borderId="51" xfId="0" applyFont="1" applyFill="1" applyBorder="1" applyAlignment="1">
      <alignment horizontal="center" vertical="center" wrapText="1"/>
    </xf>
    <xf numFmtId="0" fontId="31" fillId="37" borderId="46" xfId="0" applyFont="1" applyFill="1" applyBorder="1" applyAlignment="1">
      <alignment horizontal="center" vertical="center"/>
    </xf>
    <xf numFmtId="0" fontId="31" fillId="37" borderId="47" xfId="0" applyFont="1" applyFill="1" applyBorder="1" applyAlignment="1">
      <alignment horizontal="center" vertical="center"/>
    </xf>
    <xf numFmtId="0" fontId="31" fillId="37" borderId="51" xfId="0" applyFont="1" applyFill="1" applyBorder="1" applyAlignment="1">
      <alignment horizontal="center" vertical="center"/>
    </xf>
    <xf numFmtId="0" fontId="31" fillId="42" borderId="46" xfId="0" applyFont="1" applyFill="1" applyBorder="1" applyAlignment="1">
      <alignment horizontal="center" vertical="center"/>
    </xf>
    <xf numFmtId="0" fontId="31" fillId="42" borderId="47" xfId="0" applyFont="1" applyFill="1" applyBorder="1" applyAlignment="1">
      <alignment horizontal="center" vertical="center"/>
    </xf>
    <xf numFmtId="0" fontId="31" fillId="42" borderId="51" xfId="0" applyFont="1" applyFill="1" applyBorder="1" applyAlignment="1">
      <alignment horizontal="center" vertical="center"/>
    </xf>
    <xf numFmtId="0" fontId="31" fillId="0" borderId="55" xfId="0" applyFont="1" applyBorder="1" applyAlignment="1">
      <alignment horizontal="center"/>
    </xf>
    <xf numFmtId="0" fontId="31" fillId="0" borderId="28" xfId="0" applyFont="1" applyBorder="1" applyAlignment="1">
      <alignment horizont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27" fillId="0" borderId="16" xfId="0" applyFont="1" applyFill="1" applyBorder="1" applyAlignment="1">
      <alignment horizontal="center" vertical="center"/>
    </xf>
    <xf numFmtId="0" fontId="29" fillId="33" borderId="58" xfId="0" applyFont="1" applyFill="1" applyBorder="1" applyAlignment="1">
      <alignment horizontal="center" vertical="center" wrapText="1"/>
    </xf>
    <xf numFmtId="0" fontId="29" fillId="33" borderId="38" xfId="0" applyFont="1" applyFill="1" applyBorder="1" applyAlignment="1">
      <alignment horizontal="center" vertical="center" wrapText="1"/>
    </xf>
    <xf numFmtId="0" fontId="29" fillId="33" borderId="57" xfId="0" applyFont="1" applyFill="1" applyBorder="1" applyAlignment="1">
      <alignment horizontal="left" vertical="top" wrapText="1"/>
    </xf>
    <xf numFmtId="0" fontId="29" fillId="33" borderId="50" xfId="0" applyFont="1" applyFill="1" applyBorder="1" applyAlignment="1">
      <alignment horizontal="left" vertical="top" wrapText="1"/>
    </xf>
    <xf numFmtId="0" fontId="29" fillId="33" borderId="36" xfId="0" applyFont="1" applyFill="1" applyBorder="1" applyAlignment="1">
      <alignment horizontal="left" vertical="top" wrapText="1"/>
    </xf>
    <xf numFmtId="0" fontId="29" fillId="33" borderId="37" xfId="0" applyFont="1" applyFill="1" applyBorder="1" applyAlignment="1">
      <alignment horizontal="left" vertical="top"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16"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10" fontId="27" fillId="0" borderId="32" xfId="0" applyNumberFormat="1" applyFont="1" applyBorder="1" applyAlignment="1">
      <alignment horizontal="center" vertical="center"/>
    </xf>
  </cellXfs>
  <cellStyles count="68">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标题 1 2" xfId="21"/>
    <cellStyle name="标题 2 2" xfId="22"/>
    <cellStyle name="标题 3 2" xfId="23"/>
    <cellStyle name="标题 4 2" xfId="24"/>
    <cellStyle name="标题 5" xfId="20"/>
    <cellStyle name="差 2" xfId="25"/>
    <cellStyle name="常规" xfId="0" builtinId="0"/>
    <cellStyle name="常规 10" xfId="46"/>
    <cellStyle name="常规 11" xfId="64"/>
    <cellStyle name="常规 2" xfId="1"/>
    <cellStyle name="常规 2 2" xfId="50"/>
    <cellStyle name="常规 2 3" xfId="49"/>
    <cellStyle name="常规 2 4" xfId="65"/>
    <cellStyle name="常规 2 5" xfId="44"/>
    <cellStyle name="常规 3" xfId="47"/>
    <cellStyle name="常规 3 2" xfId="52"/>
    <cellStyle name="常规 3 2 2" xfId="62"/>
    <cellStyle name="常规 3 3" xfId="51"/>
    <cellStyle name="常规 3 4" xfId="66"/>
    <cellStyle name="常规 3 5" xfId="61"/>
    <cellStyle name="常规 4" xfId="53"/>
    <cellStyle name="常规 4 2" xfId="54"/>
    <cellStyle name="常规 5" xfId="55"/>
    <cellStyle name="常规 5 2" xfId="56"/>
    <cellStyle name="常规 6" xfId="67"/>
    <cellStyle name="常规 6 2" xfId="57"/>
    <cellStyle name="常规 6 3" xfId="58"/>
    <cellStyle name="常规 7" xfId="59"/>
    <cellStyle name="常规 7 2" xfId="63"/>
    <cellStyle name="常规 8" xfId="48"/>
    <cellStyle name="常规 8 2" xfId="43"/>
    <cellStyle name="常规 9" xfId="60"/>
    <cellStyle name="超链接 2" xfId="45"/>
    <cellStyle name="好 2" xfId="26"/>
    <cellStyle name="汇总 2" xfId="27"/>
    <cellStyle name="计算 2" xfId="28"/>
    <cellStyle name="检查单元格 2" xfId="29"/>
    <cellStyle name="解释性文本 2" xfId="30"/>
    <cellStyle name="警告文本 2" xfId="31"/>
    <cellStyle name="链接单元格 2" xfId="32"/>
    <cellStyle name="强调文字颜色 1 2" xfId="33"/>
    <cellStyle name="强调文字颜色 2 2" xfId="34"/>
    <cellStyle name="强调文字颜色 3 2" xfId="35"/>
    <cellStyle name="强调文字颜色 4 2" xfId="36"/>
    <cellStyle name="强调文字颜色 5 2" xfId="37"/>
    <cellStyle name="强调文字颜色 6 2" xfId="38"/>
    <cellStyle name="适中 2" xfId="39"/>
    <cellStyle name="输出 2" xfId="40"/>
    <cellStyle name="输入 2" xfId="41"/>
    <cellStyle name="注释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LIST"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1.bin"/><Relationship Id="rId1" Type="http://schemas.openxmlformats.org/officeDocument/2006/relationships/hyperlink" Target="http://www.lz&#38431;.z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topLeftCell="A55" workbookViewId="0">
      <selection activeCell="C23" sqref="C23"/>
    </sheetView>
  </sheetViews>
  <sheetFormatPr defaultColWidth="9" defaultRowHeight="16.3" x14ac:dyDescent="0.5"/>
  <cols>
    <col min="1" max="1" width="21.3828125" style="44" bestFit="1" customWidth="1"/>
    <col min="2" max="2" width="34.4609375" style="44" bestFit="1" customWidth="1"/>
    <col min="3" max="3" width="22.61328125" style="44" customWidth="1"/>
    <col min="4" max="4" width="35.61328125" style="44" customWidth="1"/>
    <col min="5" max="5" width="10.4609375" style="44" bestFit="1" customWidth="1"/>
    <col min="6" max="6" width="15.4609375" style="44" bestFit="1" customWidth="1"/>
    <col min="7" max="16384" width="9" style="44"/>
  </cols>
  <sheetData>
    <row r="1" spans="1:4" s="41" customFormat="1" ht="21.75" customHeight="1" thickBot="1" x14ac:dyDescent="0.35">
      <c r="A1" s="38" t="s">
        <v>273</v>
      </c>
      <c r="B1" s="39" t="s">
        <v>251</v>
      </c>
      <c r="C1" s="39" t="s">
        <v>252</v>
      </c>
      <c r="D1" s="40" t="s">
        <v>253</v>
      </c>
    </row>
    <row r="2" spans="1:4" s="42" customFormat="1" x14ac:dyDescent="0.3">
      <c r="A2" s="96" t="s">
        <v>259</v>
      </c>
      <c r="B2" s="84" t="s">
        <v>254</v>
      </c>
      <c r="C2" s="87">
        <v>6</v>
      </c>
      <c r="D2" s="51" t="s">
        <v>69</v>
      </c>
    </row>
    <row r="3" spans="1:4" x14ac:dyDescent="0.5">
      <c r="A3" s="97"/>
      <c r="B3" s="85"/>
      <c r="C3" s="88"/>
      <c r="D3" s="43" t="s">
        <v>70</v>
      </c>
    </row>
    <row r="4" spans="1:4" x14ac:dyDescent="0.5">
      <c r="A4" s="97"/>
      <c r="B4" s="85"/>
      <c r="C4" s="88"/>
      <c r="D4" s="43" t="s">
        <v>71</v>
      </c>
    </row>
    <row r="5" spans="1:4" x14ac:dyDescent="0.5">
      <c r="A5" s="97"/>
      <c r="B5" s="85"/>
      <c r="C5" s="88"/>
      <c r="D5" s="43" t="s">
        <v>72</v>
      </c>
    </row>
    <row r="6" spans="1:4" x14ac:dyDescent="0.5">
      <c r="A6" s="97"/>
      <c r="B6" s="85"/>
      <c r="C6" s="88"/>
      <c r="D6" s="43" t="s">
        <v>73</v>
      </c>
    </row>
    <row r="7" spans="1:4" x14ac:dyDescent="0.5">
      <c r="A7" s="97"/>
      <c r="B7" s="86"/>
      <c r="C7" s="89"/>
      <c r="D7" s="43" t="s">
        <v>74</v>
      </c>
    </row>
    <row r="8" spans="1:4" x14ac:dyDescent="0.5">
      <c r="A8" s="97"/>
      <c r="B8" s="80" t="s">
        <v>2</v>
      </c>
      <c r="C8" s="82">
        <v>4</v>
      </c>
      <c r="D8" s="43" t="s">
        <v>255</v>
      </c>
    </row>
    <row r="9" spans="1:4" x14ac:dyDescent="0.5">
      <c r="A9" s="97"/>
      <c r="B9" s="81"/>
      <c r="C9" s="83"/>
      <c r="D9" s="43" t="s">
        <v>75</v>
      </c>
    </row>
    <row r="10" spans="1:4" x14ac:dyDescent="0.5">
      <c r="A10" s="97"/>
      <c r="B10" s="81"/>
      <c r="C10" s="83"/>
      <c r="D10" s="43" t="s">
        <v>76</v>
      </c>
    </row>
    <row r="11" spans="1:4" x14ac:dyDescent="0.5">
      <c r="A11" s="97"/>
      <c r="B11" s="81"/>
      <c r="C11" s="83"/>
      <c r="D11" s="43" t="s">
        <v>77</v>
      </c>
    </row>
    <row r="12" spans="1:4" x14ac:dyDescent="0.5">
      <c r="A12" s="97"/>
      <c r="B12" s="80" t="s">
        <v>3</v>
      </c>
      <c r="C12" s="82">
        <v>6</v>
      </c>
      <c r="D12" s="43" t="s">
        <v>78</v>
      </c>
    </row>
    <row r="13" spans="1:4" x14ac:dyDescent="0.5">
      <c r="A13" s="97"/>
      <c r="B13" s="81"/>
      <c r="C13" s="83"/>
      <c r="D13" s="43" t="s">
        <v>79</v>
      </c>
    </row>
    <row r="14" spans="1:4" x14ac:dyDescent="0.5">
      <c r="A14" s="97"/>
      <c r="B14" s="81"/>
      <c r="C14" s="83"/>
      <c r="D14" s="43" t="s">
        <v>80</v>
      </c>
    </row>
    <row r="15" spans="1:4" x14ac:dyDescent="0.5">
      <c r="A15" s="97"/>
      <c r="B15" s="81"/>
      <c r="C15" s="83"/>
      <c r="D15" s="43" t="s">
        <v>81</v>
      </c>
    </row>
    <row r="16" spans="1:4" x14ac:dyDescent="0.5">
      <c r="A16" s="97"/>
      <c r="B16" s="81"/>
      <c r="C16" s="83"/>
      <c r="D16" s="43" t="s">
        <v>82</v>
      </c>
    </row>
    <row r="17" spans="1:4" x14ac:dyDescent="0.5">
      <c r="A17" s="97"/>
      <c r="B17" s="81"/>
      <c r="C17" s="83"/>
      <c r="D17" s="43" t="s">
        <v>83</v>
      </c>
    </row>
    <row r="18" spans="1:4" x14ac:dyDescent="0.5">
      <c r="A18" s="97"/>
      <c r="B18" s="80" t="s">
        <v>109</v>
      </c>
      <c r="C18" s="82">
        <v>2</v>
      </c>
      <c r="D18" s="43" t="s">
        <v>110</v>
      </c>
    </row>
    <row r="19" spans="1:4" x14ac:dyDescent="0.5">
      <c r="A19" s="97"/>
      <c r="B19" s="81"/>
      <c r="C19" s="83"/>
      <c r="D19" s="43" t="s">
        <v>111</v>
      </c>
    </row>
    <row r="20" spans="1:4" x14ac:dyDescent="0.5">
      <c r="A20" s="97"/>
      <c r="B20" s="80" t="s">
        <v>4</v>
      </c>
      <c r="C20" s="82">
        <v>3</v>
      </c>
      <c r="D20" s="43" t="s">
        <v>112</v>
      </c>
    </row>
    <row r="21" spans="1:4" x14ac:dyDescent="0.5">
      <c r="A21" s="97"/>
      <c r="B21" s="81"/>
      <c r="C21" s="83"/>
      <c r="D21" s="43" t="s">
        <v>113</v>
      </c>
    </row>
    <row r="22" spans="1:4" x14ac:dyDescent="0.5">
      <c r="A22" s="97"/>
      <c r="B22" s="81"/>
      <c r="C22" s="83"/>
      <c r="D22" s="43" t="s">
        <v>114</v>
      </c>
    </row>
    <row r="23" spans="1:4" x14ac:dyDescent="0.5">
      <c r="A23" s="97"/>
      <c r="B23" s="120" t="s">
        <v>281</v>
      </c>
      <c r="C23" s="121">
        <v>1</v>
      </c>
      <c r="D23" s="43" t="s">
        <v>282</v>
      </c>
    </row>
    <row r="24" spans="1:4" x14ac:dyDescent="0.5">
      <c r="A24" s="97"/>
      <c r="B24" s="45" t="s">
        <v>120</v>
      </c>
      <c r="C24" s="46">
        <v>1</v>
      </c>
      <c r="D24" s="43" t="s">
        <v>121</v>
      </c>
    </row>
    <row r="25" spans="1:4" x14ac:dyDescent="0.5">
      <c r="A25" s="97"/>
      <c r="B25" s="45" t="s">
        <v>5</v>
      </c>
      <c r="C25" s="46">
        <v>1</v>
      </c>
      <c r="D25" s="43" t="s">
        <v>122</v>
      </c>
    </row>
    <row r="26" spans="1:4" x14ac:dyDescent="0.5">
      <c r="A26" s="97"/>
      <c r="B26" s="80" t="s">
        <v>6</v>
      </c>
      <c r="C26" s="82">
        <v>6</v>
      </c>
      <c r="D26" s="43" t="s">
        <v>126</v>
      </c>
    </row>
    <row r="27" spans="1:4" x14ac:dyDescent="0.5">
      <c r="A27" s="97"/>
      <c r="B27" s="81"/>
      <c r="C27" s="83"/>
      <c r="D27" s="43" t="s">
        <v>127</v>
      </c>
    </row>
    <row r="28" spans="1:4" x14ac:dyDescent="0.5">
      <c r="A28" s="97"/>
      <c r="B28" s="81"/>
      <c r="C28" s="83"/>
      <c r="D28" s="43" t="s">
        <v>128</v>
      </c>
    </row>
    <row r="29" spans="1:4" x14ac:dyDescent="0.5">
      <c r="A29" s="97"/>
      <c r="B29" s="81"/>
      <c r="C29" s="83"/>
      <c r="D29" s="43" t="s">
        <v>129</v>
      </c>
    </row>
    <row r="30" spans="1:4" x14ac:dyDescent="0.5">
      <c r="A30" s="97"/>
      <c r="B30" s="81"/>
      <c r="C30" s="83"/>
      <c r="D30" s="43" t="s">
        <v>130</v>
      </c>
    </row>
    <row r="31" spans="1:4" x14ac:dyDescent="0.5">
      <c r="A31" s="97"/>
      <c r="B31" s="81"/>
      <c r="C31" s="83"/>
      <c r="D31" s="43" t="s">
        <v>131</v>
      </c>
    </row>
    <row r="32" spans="1:4" x14ac:dyDescent="0.5">
      <c r="A32" s="97"/>
      <c r="B32" s="80" t="s">
        <v>7</v>
      </c>
      <c r="C32" s="82">
        <v>3</v>
      </c>
      <c r="D32" s="43" t="s">
        <v>132</v>
      </c>
    </row>
    <row r="33" spans="1:4" x14ac:dyDescent="0.5">
      <c r="A33" s="97"/>
      <c r="B33" s="81"/>
      <c r="C33" s="83"/>
      <c r="D33" s="43" t="s">
        <v>133</v>
      </c>
    </row>
    <row r="34" spans="1:4" x14ac:dyDescent="0.5">
      <c r="A34" s="97"/>
      <c r="B34" s="81"/>
      <c r="C34" s="83"/>
      <c r="D34" s="43" t="s">
        <v>134</v>
      </c>
    </row>
    <row r="35" spans="1:4" x14ac:dyDescent="0.5">
      <c r="A35" s="97"/>
      <c r="B35" s="80" t="s">
        <v>8</v>
      </c>
      <c r="C35" s="82">
        <v>3</v>
      </c>
      <c r="D35" s="43" t="s">
        <v>135</v>
      </c>
    </row>
    <row r="36" spans="1:4" x14ac:dyDescent="0.5">
      <c r="A36" s="97"/>
      <c r="B36" s="81"/>
      <c r="C36" s="83"/>
      <c r="D36" s="43" t="s">
        <v>136</v>
      </c>
    </row>
    <row r="37" spans="1:4" x14ac:dyDescent="0.5">
      <c r="A37" s="97"/>
      <c r="B37" s="81"/>
      <c r="C37" s="83"/>
      <c r="D37" s="43" t="s">
        <v>137</v>
      </c>
    </row>
    <row r="38" spans="1:4" x14ac:dyDescent="0.5">
      <c r="A38" s="97"/>
      <c r="B38" s="45" t="s">
        <v>9</v>
      </c>
      <c r="C38" s="46">
        <v>1</v>
      </c>
      <c r="D38" s="43" t="s">
        <v>138</v>
      </c>
    </row>
    <row r="39" spans="1:4" x14ac:dyDescent="0.5">
      <c r="A39" s="97"/>
      <c r="B39" s="92" t="s">
        <v>10</v>
      </c>
      <c r="C39" s="94">
        <v>4</v>
      </c>
      <c r="D39" s="43" t="s">
        <v>180</v>
      </c>
    </row>
    <row r="40" spans="1:4" x14ac:dyDescent="0.5">
      <c r="A40" s="97"/>
      <c r="B40" s="85"/>
      <c r="C40" s="88"/>
      <c r="D40" s="43" t="s">
        <v>181</v>
      </c>
    </row>
    <row r="41" spans="1:4" x14ac:dyDescent="0.5">
      <c r="A41" s="97"/>
      <c r="B41" s="85"/>
      <c r="C41" s="88"/>
      <c r="D41" s="43" t="s">
        <v>182</v>
      </c>
    </row>
    <row r="42" spans="1:4" x14ac:dyDescent="0.5">
      <c r="A42" s="97"/>
      <c r="B42" s="86"/>
      <c r="C42" s="89"/>
      <c r="D42" s="43" t="s">
        <v>183</v>
      </c>
    </row>
    <row r="43" spans="1:4" x14ac:dyDescent="0.5">
      <c r="A43" s="97"/>
      <c r="B43" s="80" t="s">
        <v>11</v>
      </c>
      <c r="C43" s="82">
        <v>4</v>
      </c>
      <c r="D43" s="43" t="s">
        <v>184</v>
      </c>
    </row>
    <row r="44" spans="1:4" x14ac:dyDescent="0.5">
      <c r="A44" s="97"/>
      <c r="B44" s="81"/>
      <c r="C44" s="83"/>
      <c r="D44" s="43" t="s">
        <v>185</v>
      </c>
    </row>
    <row r="45" spans="1:4" x14ac:dyDescent="0.5">
      <c r="A45" s="97"/>
      <c r="B45" s="81"/>
      <c r="C45" s="83"/>
      <c r="D45" s="43" t="s">
        <v>186</v>
      </c>
    </row>
    <row r="46" spans="1:4" x14ac:dyDescent="0.5">
      <c r="A46" s="97"/>
      <c r="B46" s="81"/>
      <c r="C46" s="83"/>
      <c r="D46" s="43" t="s">
        <v>272</v>
      </c>
    </row>
    <row r="47" spans="1:4" x14ac:dyDescent="0.5">
      <c r="A47" s="97"/>
      <c r="B47" s="80" t="s">
        <v>12</v>
      </c>
      <c r="C47" s="82">
        <v>2</v>
      </c>
      <c r="D47" s="43" t="s">
        <v>187</v>
      </c>
    </row>
    <row r="48" spans="1:4" x14ac:dyDescent="0.5">
      <c r="A48" s="97"/>
      <c r="B48" s="81"/>
      <c r="C48" s="83"/>
      <c r="D48" s="43" t="s">
        <v>188</v>
      </c>
    </row>
    <row r="49" spans="1:4" x14ac:dyDescent="0.5">
      <c r="A49" s="97"/>
      <c r="B49" s="92" t="s">
        <v>189</v>
      </c>
      <c r="C49" s="94">
        <v>2</v>
      </c>
      <c r="D49" s="43" t="s">
        <v>190</v>
      </c>
    </row>
    <row r="50" spans="1:4" x14ac:dyDescent="0.5">
      <c r="A50" s="97"/>
      <c r="B50" s="86"/>
      <c r="C50" s="89"/>
      <c r="D50" s="43" t="s">
        <v>191</v>
      </c>
    </row>
    <row r="51" spans="1:4" x14ac:dyDescent="0.5">
      <c r="A51" s="97"/>
      <c r="B51" s="92" t="s">
        <v>241</v>
      </c>
      <c r="C51" s="94">
        <v>9</v>
      </c>
      <c r="D51" s="43" t="s">
        <v>242</v>
      </c>
    </row>
    <row r="52" spans="1:4" x14ac:dyDescent="0.5">
      <c r="A52" s="97"/>
      <c r="B52" s="85"/>
      <c r="C52" s="88"/>
      <c r="D52" s="43" t="s">
        <v>243</v>
      </c>
    </row>
    <row r="53" spans="1:4" x14ac:dyDescent="0.5">
      <c r="A53" s="97"/>
      <c r="B53" s="85"/>
      <c r="C53" s="88"/>
      <c r="D53" s="43" t="s">
        <v>244</v>
      </c>
    </row>
    <row r="54" spans="1:4" x14ac:dyDescent="0.5">
      <c r="A54" s="97"/>
      <c r="B54" s="85"/>
      <c r="C54" s="88"/>
      <c r="D54" s="43" t="s">
        <v>245</v>
      </c>
    </row>
    <row r="55" spans="1:4" x14ac:dyDescent="0.5">
      <c r="A55" s="97"/>
      <c r="B55" s="85"/>
      <c r="C55" s="88"/>
      <c r="D55" s="43" t="s">
        <v>246</v>
      </c>
    </row>
    <row r="56" spans="1:4" x14ac:dyDescent="0.5">
      <c r="A56" s="97"/>
      <c r="B56" s="85"/>
      <c r="C56" s="88"/>
      <c r="D56" s="43" t="s">
        <v>247</v>
      </c>
    </row>
    <row r="57" spans="1:4" x14ac:dyDescent="0.5">
      <c r="A57" s="97"/>
      <c r="B57" s="85"/>
      <c r="C57" s="88"/>
      <c r="D57" s="43" t="s">
        <v>248</v>
      </c>
    </row>
    <row r="58" spans="1:4" x14ac:dyDescent="0.5">
      <c r="A58" s="97"/>
      <c r="B58" s="85"/>
      <c r="C58" s="88"/>
      <c r="D58" s="43" t="s">
        <v>249</v>
      </c>
    </row>
    <row r="59" spans="1:4" ht="16.75" thickBot="1" x14ac:dyDescent="0.55000000000000004">
      <c r="A59" s="98"/>
      <c r="B59" s="107"/>
      <c r="C59" s="108"/>
      <c r="D59" s="52" t="s">
        <v>250</v>
      </c>
    </row>
    <row r="60" spans="1:4" ht="17.149999999999999" thickTop="1" thickBot="1" x14ac:dyDescent="0.55000000000000004">
      <c r="A60" s="47" t="s">
        <v>262</v>
      </c>
      <c r="B60" s="48">
        <v>17</v>
      </c>
      <c r="C60" s="49">
        <f>SUM(C2:C59)</f>
        <v>58</v>
      </c>
      <c r="D60" s="50"/>
    </row>
    <row r="61" spans="1:4" x14ac:dyDescent="0.5">
      <c r="A61" s="99" t="s">
        <v>261</v>
      </c>
      <c r="B61" s="84" t="s">
        <v>13</v>
      </c>
      <c r="C61" s="87">
        <v>17</v>
      </c>
      <c r="D61" s="51" t="s">
        <v>94</v>
      </c>
    </row>
    <row r="62" spans="1:4" x14ac:dyDescent="0.5">
      <c r="A62" s="100"/>
      <c r="B62" s="85"/>
      <c r="C62" s="88"/>
      <c r="D62" s="43" t="s">
        <v>95</v>
      </c>
    </row>
    <row r="63" spans="1:4" x14ac:dyDescent="0.5">
      <c r="A63" s="100"/>
      <c r="B63" s="85"/>
      <c r="C63" s="88"/>
      <c r="D63" s="43" t="s">
        <v>96</v>
      </c>
    </row>
    <row r="64" spans="1:4" x14ac:dyDescent="0.5">
      <c r="A64" s="100"/>
      <c r="B64" s="85"/>
      <c r="C64" s="88"/>
      <c r="D64" s="43" t="s">
        <v>97</v>
      </c>
    </row>
    <row r="65" spans="1:4" x14ac:dyDescent="0.5">
      <c r="A65" s="100"/>
      <c r="B65" s="85"/>
      <c r="C65" s="88"/>
      <c r="D65" s="43" t="s">
        <v>98</v>
      </c>
    </row>
    <row r="66" spans="1:4" x14ac:dyDescent="0.5">
      <c r="A66" s="100"/>
      <c r="B66" s="85"/>
      <c r="C66" s="88"/>
      <c r="D66" s="43" t="s">
        <v>99</v>
      </c>
    </row>
    <row r="67" spans="1:4" x14ac:dyDescent="0.5">
      <c r="A67" s="100"/>
      <c r="B67" s="85"/>
      <c r="C67" s="88"/>
      <c r="D67" s="43" t="s">
        <v>100</v>
      </c>
    </row>
    <row r="68" spans="1:4" x14ac:dyDescent="0.5">
      <c r="A68" s="100"/>
      <c r="B68" s="85"/>
      <c r="C68" s="88"/>
      <c r="D68" s="43" t="s">
        <v>101</v>
      </c>
    </row>
    <row r="69" spans="1:4" x14ac:dyDescent="0.5">
      <c r="A69" s="100"/>
      <c r="B69" s="85"/>
      <c r="C69" s="88"/>
      <c r="D69" s="43" t="s">
        <v>102</v>
      </c>
    </row>
    <row r="70" spans="1:4" x14ac:dyDescent="0.5">
      <c r="A70" s="100"/>
      <c r="B70" s="85"/>
      <c r="C70" s="88"/>
      <c r="D70" s="43" t="s">
        <v>103</v>
      </c>
    </row>
    <row r="71" spans="1:4" x14ac:dyDescent="0.5">
      <c r="A71" s="100"/>
      <c r="B71" s="85"/>
      <c r="C71" s="88"/>
      <c r="D71" s="43" t="s">
        <v>104</v>
      </c>
    </row>
    <row r="72" spans="1:4" x14ac:dyDescent="0.5">
      <c r="A72" s="100"/>
      <c r="B72" s="85"/>
      <c r="C72" s="88"/>
      <c r="D72" s="43" t="s">
        <v>105</v>
      </c>
    </row>
    <row r="73" spans="1:4" x14ac:dyDescent="0.5">
      <c r="A73" s="100"/>
      <c r="B73" s="85"/>
      <c r="C73" s="88"/>
      <c r="D73" s="43" t="s">
        <v>106</v>
      </c>
    </row>
    <row r="74" spans="1:4" x14ac:dyDescent="0.5">
      <c r="A74" s="100"/>
      <c r="B74" s="85"/>
      <c r="C74" s="88"/>
      <c r="D74" s="43" t="s">
        <v>107</v>
      </c>
    </row>
    <row r="75" spans="1:4" x14ac:dyDescent="0.5">
      <c r="A75" s="100"/>
      <c r="B75" s="85"/>
      <c r="C75" s="88"/>
      <c r="D75" s="43" t="s">
        <v>108</v>
      </c>
    </row>
    <row r="76" spans="1:4" x14ac:dyDescent="0.5">
      <c r="A76" s="100"/>
      <c r="B76" s="85"/>
      <c r="C76" s="88"/>
      <c r="D76" s="43" t="s">
        <v>256</v>
      </c>
    </row>
    <row r="77" spans="1:4" x14ac:dyDescent="0.5">
      <c r="A77" s="100"/>
      <c r="B77" s="86"/>
      <c r="C77" s="89"/>
      <c r="D77" s="43" t="s">
        <v>257</v>
      </c>
    </row>
    <row r="78" spans="1:4" x14ac:dyDescent="0.5">
      <c r="A78" s="100"/>
      <c r="B78" s="45" t="s">
        <v>14</v>
      </c>
      <c r="C78" s="46">
        <v>1</v>
      </c>
      <c r="D78" s="43" t="s">
        <v>154</v>
      </c>
    </row>
    <row r="79" spans="1:4" x14ac:dyDescent="0.5">
      <c r="A79" s="100"/>
      <c r="B79" s="92" t="s">
        <v>15</v>
      </c>
      <c r="C79" s="94">
        <v>2</v>
      </c>
      <c r="D79" s="43" t="s">
        <v>155</v>
      </c>
    </row>
    <row r="80" spans="1:4" x14ac:dyDescent="0.5">
      <c r="A80" s="100"/>
      <c r="B80" s="93"/>
      <c r="C80" s="95"/>
      <c r="D80" s="43" t="s">
        <v>156</v>
      </c>
    </row>
    <row r="81" spans="1:4" x14ac:dyDescent="0.5">
      <c r="A81" s="100"/>
      <c r="B81" s="80" t="s">
        <v>16</v>
      </c>
      <c r="C81" s="82">
        <v>2</v>
      </c>
      <c r="D81" s="43" t="s">
        <v>157</v>
      </c>
    </row>
    <row r="82" spans="1:4" x14ac:dyDescent="0.5">
      <c r="A82" s="100"/>
      <c r="B82" s="81"/>
      <c r="C82" s="83"/>
      <c r="D82" s="43" t="s">
        <v>158</v>
      </c>
    </row>
    <row r="83" spans="1:4" x14ac:dyDescent="0.5">
      <c r="A83" s="100"/>
      <c r="B83" s="45" t="s">
        <v>17</v>
      </c>
      <c r="C83" s="46">
        <v>1</v>
      </c>
      <c r="D83" s="43" t="s">
        <v>159</v>
      </c>
    </row>
    <row r="84" spans="1:4" x14ac:dyDescent="0.5">
      <c r="A84" s="100"/>
      <c r="B84" s="80" t="s">
        <v>18</v>
      </c>
      <c r="C84" s="82">
        <v>2</v>
      </c>
      <c r="D84" s="43" t="s">
        <v>160</v>
      </c>
    </row>
    <row r="85" spans="1:4" x14ac:dyDescent="0.5">
      <c r="A85" s="100"/>
      <c r="B85" s="81"/>
      <c r="C85" s="83"/>
      <c r="D85" s="43" t="s">
        <v>161</v>
      </c>
    </row>
    <row r="86" spans="1:4" x14ac:dyDescent="0.5">
      <c r="A86" s="100"/>
      <c r="B86" s="92" t="s">
        <v>258</v>
      </c>
      <c r="C86" s="94">
        <v>5</v>
      </c>
      <c r="D86" s="43" t="s">
        <v>162</v>
      </c>
    </row>
    <row r="87" spans="1:4" x14ac:dyDescent="0.5">
      <c r="A87" s="100"/>
      <c r="B87" s="85"/>
      <c r="C87" s="88"/>
      <c r="D87" s="43" t="s">
        <v>163</v>
      </c>
    </row>
    <row r="88" spans="1:4" x14ac:dyDescent="0.5">
      <c r="A88" s="100"/>
      <c r="B88" s="85"/>
      <c r="C88" s="88"/>
      <c r="D88" s="43" t="s">
        <v>164</v>
      </c>
    </row>
    <row r="89" spans="1:4" x14ac:dyDescent="0.5">
      <c r="A89" s="100"/>
      <c r="B89" s="85"/>
      <c r="C89" s="88"/>
      <c r="D89" s="43" t="s">
        <v>165</v>
      </c>
    </row>
    <row r="90" spans="1:4" x14ac:dyDescent="0.5">
      <c r="A90" s="100"/>
      <c r="B90" s="86"/>
      <c r="C90" s="89"/>
      <c r="D90" s="43" t="s">
        <v>166</v>
      </c>
    </row>
    <row r="91" spans="1:4" ht="16.75" thickBot="1" x14ac:dyDescent="0.55000000000000004">
      <c r="A91" s="101"/>
      <c r="B91" s="57" t="s">
        <v>176</v>
      </c>
      <c r="C91" s="58">
        <v>1</v>
      </c>
      <c r="D91" s="52" t="s">
        <v>177</v>
      </c>
    </row>
    <row r="92" spans="1:4" ht="17.149999999999999" thickTop="1" thickBot="1" x14ac:dyDescent="0.55000000000000004">
      <c r="A92" s="53" t="s">
        <v>263</v>
      </c>
      <c r="B92" s="54">
        <v>8</v>
      </c>
      <c r="C92" s="55">
        <f>SUM(C61:C91)</f>
        <v>31</v>
      </c>
      <c r="D92" s="56"/>
    </row>
    <row r="93" spans="1:4" x14ac:dyDescent="0.5">
      <c r="A93" s="102" t="s">
        <v>260</v>
      </c>
      <c r="B93" s="90" t="s">
        <v>19</v>
      </c>
      <c r="C93" s="91">
        <v>4</v>
      </c>
      <c r="D93" s="51" t="s">
        <v>84</v>
      </c>
    </row>
    <row r="94" spans="1:4" x14ac:dyDescent="0.5">
      <c r="A94" s="103"/>
      <c r="B94" s="81"/>
      <c r="C94" s="83"/>
      <c r="D94" s="43" t="s">
        <v>85</v>
      </c>
    </row>
    <row r="95" spans="1:4" x14ac:dyDescent="0.5">
      <c r="A95" s="103"/>
      <c r="B95" s="81"/>
      <c r="C95" s="83"/>
      <c r="D95" s="43" t="s">
        <v>86</v>
      </c>
    </row>
    <row r="96" spans="1:4" x14ac:dyDescent="0.5">
      <c r="A96" s="103"/>
      <c r="B96" s="81"/>
      <c r="C96" s="83"/>
      <c r="D96" s="43" t="s">
        <v>87</v>
      </c>
    </row>
    <row r="97" spans="1:4" x14ac:dyDescent="0.5">
      <c r="A97" s="103"/>
      <c r="B97" s="45" t="s">
        <v>20</v>
      </c>
      <c r="C97" s="46">
        <v>1</v>
      </c>
      <c r="D97" s="43" t="s">
        <v>88</v>
      </c>
    </row>
    <row r="98" spans="1:4" x14ac:dyDescent="0.5">
      <c r="A98" s="103"/>
      <c r="B98" s="80" t="s">
        <v>89</v>
      </c>
      <c r="C98" s="82">
        <v>2</v>
      </c>
      <c r="D98" s="43" t="s">
        <v>90</v>
      </c>
    </row>
    <row r="99" spans="1:4" x14ac:dyDescent="0.5">
      <c r="A99" s="103"/>
      <c r="B99" s="81"/>
      <c r="C99" s="83"/>
      <c r="D99" s="43" t="s">
        <v>91</v>
      </c>
    </row>
    <row r="100" spans="1:4" x14ac:dyDescent="0.5">
      <c r="A100" s="103"/>
      <c r="B100" s="45" t="s">
        <v>92</v>
      </c>
      <c r="C100" s="46">
        <v>1</v>
      </c>
      <c r="D100" s="43" t="s">
        <v>93</v>
      </c>
    </row>
    <row r="101" spans="1:4" x14ac:dyDescent="0.5">
      <c r="A101" s="103"/>
      <c r="B101" s="80" t="s">
        <v>21</v>
      </c>
      <c r="C101" s="82">
        <v>3</v>
      </c>
      <c r="D101" s="43" t="s">
        <v>115</v>
      </c>
    </row>
    <row r="102" spans="1:4" x14ac:dyDescent="0.5">
      <c r="A102" s="103"/>
      <c r="B102" s="81"/>
      <c r="C102" s="83"/>
      <c r="D102" s="43" t="s">
        <v>116</v>
      </c>
    </row>
    <row r="103" spans="1:4" x14ac:dyDescent="0.5">
      <c r="A103" s="103"/>
      <c r="B103" s="81"/>
      <c r="C103" s="83"/>
      <c r="D103" s="43" t="s">
        <v>117</v>
      </c>
    </row>
    <row r="104" spans="1:4" x14ac:dyDescent="0.5">
      <c r="A104" s="103"/>
      <c r="B104" s="80" t="s">
        <v>22</v>
      </c>
      <c r="C104" s="82">
        <v>2</v>
      </c>
      <c r="D104" s="43" t="s">
        <v>118</v>
      </c>
    </row>
    <row r="105" spans="1:4" x14ac:dyDescent="0.5">
      <c r="A105" s="103"/>
      <c r="B105" s="81"/>
      <c r="C105" s="83"/>
      <c r="D105" s="43" t="s">
        <v>119</v>
      </c>
    </row>
    <row r="106" spans="1:4" x14ac:dyDescent="0.5">
      <c r="A106" s="103"/>
      <c r="B106" s="80" t="s">
        <v>23</v>
      </c>
      <c r="C106" s="82">
        <v>3</v>
      </c>
      <c r="D106" s="43" t="s">
        <v>123</v>
      </c>
    </row>
    <row r="107" spans="1:4" x14ac:dyDescent="0.5">
      <c r="A107" s="103"/>
      <c r="B107" s="81"/>
      <c r="C107" s="83"/>
      <c r="D107" s="43" t="s">
        <v>124</v>
      </c>
    </row>
    <row r="108" spans="1:4" x14ac:dyDescent="0.5">
      <c r="A108" s="103"/>
      <c r="B108" s="81"/>
      <c r="C108" s="83"/>
      <c r="D108" s="43" t="s">
        <v>125</v>
      </c>
    </row>
    <row r="109" spans="1:4" x14ac:dyDescent="0.5">
      <c r="A109" s="103"/>
      <c r="B109" s="45" t="s">
        <v>24</v>
      </c>
      <c r="C109" s="46">
        <v>1</v>
      </c>
      <c r="D109" s="43" t="s">
        <v>139</v>
      </c>
    </row>
    <row r="110" spans="1:4" x14ac:dyDescent="0.5">
      <c r="A110" s="103"/>
      <c r="B110" s="80" t="s">
        <v>140</v>
      </c>
      <c r="C110" s="82">
        <v>2</v>
      </c>
      <c r="D110" s="43" t="s">
        <v>141</v>
      </c>
    </row>
    <row r="111" spans="1:4" x14ac:dyDescent="0.5">
      <c r="A111" s="103"/>
      <c r="B111" s="81"/>
      <c r="C111" s="83"/>
      <c r="D111" s="43" t="s">
        <v>142</v>
      </c>
    </row>
    <row r="112" spans="1:4" x14ac:dyDescent="0.5">
      <c r="A112" s="103"/>
      <c r="B112" s="80" t="s">
        <v>25</v>
      </c>
      <c r="C112" s="82">
        <v>9</v>
      </c>
      <c r="D112" s="43" t="s">
        <v>143</v>
      </c>
    </row>
    <row r="113" spans="1:4" x14ac:dyDescent="0.5">
      <c r="A113" s="103"/>
      <c r="B113" s="81"/>
      <c r="C113" s="83"/>
      <c r="D113" s="43" t="s">
        <v>144</v>
      </c>
    </row>
    <row r="114" spans="1:4" x14ac:dyDescent="0.5">
      <c r="A114" s="103"/>
      <c r="B114" s="81"/>
      <c r="C114" s="83"/>
      <c r="D114" s="43" t="s">
        <v>145</v>
      </c>
    </row>
    <row r="115" spans="1:4" x14ac:dyDescent="0.5">
      <c r="A115" s="103"/>
      <c r="B115" s="81"/>
      <c r="C115" s="83"/>
      <c r="D115" s="43" t="s">
        <v>146</v>
      </c>
    </row>
    <row r="116" spans="1:4" x14ac:dyDescent="0.5">
      <c r="A116" s="103"/>
      <c r="B116" s="81"/>
      <c r="C116" s="83"/>
      <c r="D116" s="43" t="s">
        <v>147</v>
      </c>
    </row>
    <row r="117" spans="1:4" x14ac:dyDescent="0.5">
      <c r="A117" s="103"/>
      <c r="B117" s="81"/>
      <c r="C117" s="83"/>
      <c r="D117" s="43" t="s">
        <v>148</v>
      </c>
    </row>
    <row r="118" spans="1:4" x14ac:dyDescent="0.5">
      <c r="A118" s="103"/>
      <c r="B118" s="81"/>
      <c r="C118" s="83"/>
      <c r="D118" s="43" t="s">
        <v>149</v>
      </c>
    </row>
    <row r="119" spans="1:4" x14ac:dyDescent="0.5">
      <c r="A119" s="103"/>
      <c r="B119" s="81"/>
      <c r="C119" s="83"/>
      <c r="D119" s="43" t="s">
        <v>150</v>
      </c>
    </row>
    <row r="120" spans="1:4" x14ac:dyDescent="0.5">
      <c r="A120" s="103"/>
      <c r="B120" s="81"/>
      <c r="C120" s="83"/>
      <c r="D120" s="43" t="s">
        <v>151</v>
      </c>
    </row>
    <row r="121" spans="1:4" x14ac:dyDescent="0.5">
      <c r="A121" s="103"/>
      <c r="B121" s="80" t="s">
        <v>26</v>
      </c>
      <c r="C121" s="82">
        <v>2</v>
      </c>
      <c r="D121" s="43" t="s">
        <v>152</v>
      </c>
    </row>
    <row r="122" spans="1:4" x14ac:dyDescent="0.5">
      <c r="A122" s="103"/>
      <c r="B122" s="81"/>
      <c r="C122" s="83"/>
      <c r="D122" s="43" t="s">
        <v>153</v>
      </c>
    </row>
    <row r="123" spans="1:4" x14ac:dyDescent="0.5">
      <c r="A123" s="103"/>
      <c r="B123" s="80" t="s">
        <v>27</v>
      </c>
      <c r="C123" s="82">
        <v>4</v>
      </c>
      <c r="D123" s="43" t="s">
        <v>167</v>
      </c>
    </row>
    <row r="124" spans="1:4" x14ac:dyDescent="0.5">
      <c r="A124" s="103"/>
      <c r="B124" s="81"/>
      <c r="C124" s="83"/>
      <c r="D124" s="43" t="s">
        <v>168</v>
      </c>
    </row>
    <row r="125" spans="1:4" x14ac:dyDescent="0.5">
      <c r="A125" s="103"/>
      <c r="B125" s="81"/>
      <c r="C125" s="83"/>
      <c r="D125" s="43" t="s">
        <v>169</v>
      </c>
    </row>
    <row r="126" spans="1:4" x14ac:dyDescent="0.5">
      <c r="A126" s="103"/>
      <c r="B126" s="81"/>
      <c r="C126" s="83"/>
      <c r="D126" s="43" t="s">
        <v>170</v>
      </c>
    </row>
    <row r="127" spans="1:4" x14ac:dyDescent="0.5">
      <c r="A127" s="103"/>
      <c r="B127" s="80" t="s">
        <v>171</v>
      </c>
      <c r="C127" s="82">
        <v>2</v>
      </c>
      <c r="D127" s="43" t="s">
        <v>172</v>
      </c>
    </row>
    <row r="128" spans="1:4" x14ac:dyDescent="0.5">
      <c r="A128" s="103"/>
      <c r="B128" s="81"/>
      <c r="C128" s="83"/>
      <c r="D128" s="43" t="s">
        <v>173</v>
      </c>
    </row>
    <row r="129" spans="1:4" x14ac:dyDescent="0.5">
      <c r="A129" s="103"/>
      <c r="B129" s="80" t="s">
        <v>28</v>
      </c>
      <c r="C129" s="82">
        <v>2</v>
      </c>
      <c r="D129" s="43" t="s">
        <v>174</v>
      </c>
    </row>
    <row r="130" spans="1:4" x14ac:dyDescent="0.5">
      <c r="A130" s="103"/>
      <c r="B130" s="81"/>
      <c r="C130" s="83"/>
      <c r="D130" s="43" t="s">
        <v>175</v>
      </c>
    </row>
    <row r="131" spans="1:4" x14ac:dyDescent="0.5">
      <c r="A131" s="103"/>
      <c r="B131" s="80" t="s">
        <v>29</v>
      </c>
      <c r="C131" s="82">
        <v>2</v>
      </c>
      <c r="D131" s="43" t="s">
        <v>178</v>
      </c>
    </row>
    <row r="132" spans="1:4" x14ac:dyDescent="0.5">
      <c r="A132" s="103"/>
      <c r="B132" s="81"/>
      <c r="C132" s="83"/>
      <c r="D132" s="43" t="s">
        <v>179</v>
      </c>
    </row>
    <row r="133" spans="1:4" x14ac:dyDescent="0.5">
      <c r="A133" s="103"/>
      <c r="B133" s="80" t="s">
        <v>30</v>
      </c>
      <c r="C133" s="82">
        <v>5</v>
      </c>
      <c r="D133" s="43">
        <v>207</v>
      </c>
    </row>
    <row r="134" spans="1:4" x14ac:dyDescent="0.5">
      <c r="A134" s="103"/>
      <c r="B134" s="81"/>
      <c r="C134" s="83"/>
      <c r="D134" s="43" t="s">
        <v>192</v>
      </c>
    </row>
    <row r="135" spans="1:4" x14ac:dyDescent="0.5">
      <c r="A135" s="103"/>
      <c r="B135" s="81"/>
      <c r="C135" s="83"/>
      <c r="D135" s="43" t="s">
        <v>193</v>
      </c>
    </row>
    <row r="136" spans="1:4" x14ac:dyDescent="0.5">
      <c r="A136" s="103"/>
      <c r="B136" s="81"/>
      <c r="C136" s="83"/>
      <c r="D136" s="43" t="s">
        <v>194</v>
      </c>
    </row>
    <row r="137" spans="1:4" x14ac:dyDescent="0.5">
      <c r="A137" s="103"/>
      <c r="B137" s="81"/>
      <c r="C137" s="83"/>
      <c r="D137" s="43" t="s">
        <v>195</v>
      </c>
    </row>
    <row r="138" spans="1:4" x14ac:dyDescent="0.5">
      <c r="A138" s="103"/>
      <c r="B138" s="92" t="s">
        <v>31</v>
      </c>
      <c r="C138" s="94">
        <v>4</v>
      </c>
      <c r="D138" s="43" t="s">
        <v>196</v>
      </c>
    </row>
    <row r="139" spans="1:4" x14ac:dyDescent="0.5">
      <c r="A139" s="103"/>
      <c r="B139" s="85"/>
      <c r="C139" s="88"/>
      <c r="D139" s="43" t="s">
        <v>197</v>
      </c>
    </row>
    <row r="140" spans="1:4" x14ac:dyDescent="0.5">
      <c r="A140" s="103"/>
      <c r="B140" s="85"/>
      <c r="C140" s="88"/>
      <c r="D140" s="43" t="s">
        <v>198</v>
      </c>
    </row>
    <row r="141" spans="1:4" x14ac:dyDescent="0.5">
      <c r="A141" s="103"/>
      <c r="B141" s="86"/>
      <c r="C141" s="89"/>
      <c r="D141" s="43" t="s">
        <v>199</v>
      </c>
    </row>
    <row r="142" spans="1:4" x14ac:dyDescent="0.5">
      <c r="A142" s="103"/>
      <c r="B142" s="92" t="s">
        <v>32</v>
      </c>
      <c r="C142" s="94">
        <v>2</v>
      </c>
      <c r="D142" s="43" t="s">
        <v>200</v>
      </c>
    </row>
    <row r="143" spans="1:4" x14ac:dyDescent="0.5">
      <c r="A143" s="103"/>
      <c r="B143" s="86"/>
      <c r="C143" s="89"/>
      <c r="D143" s="43" t="s">
        <v>201</v>
      </c>
    </row>
    <row r="144" spans="1:4" x14ac:dyDescent="0.5">
      <c r="A144" s="103"/>
      <c r="B144" s="80" t="s">
        <v>33</v>
      </c>
      <c r="C144" s="82">
        <v>12</v>
      </c>
      <c r="D144" s="43">
        <v>1976</v>
      </c>
    </row>
    <row r="145" spans="1:4" x14ac:dyDescent="0.5">
      <c r="A145" s="103"/>
      <c r="B145" s="81"/>
      <c r="C145" s="83"/>
      <c r="D145" s="43" t="s">
        <v>202</v>
      </c>
    </row>
    <row r="146" spans="1:4" x14ac:dyDescent="0.5">
      <c r="A146" s="103"/>
      <c r="B146" s="81"/>
      <c r="C146" s="83"/>
      <c r="D146" s="43" t="s">
        <v>203</v>
      </c>
    </row>
    <row r="147" spans="1:4" x14ac:dyDescent="0.5">
      <c r="A147" s="103"/>
      <c r="B147" s="81"/>
      <c r="C147" s="83"/>
      <c r="D147" s="43" t="s">
        <v>204</v>
      </c>
    </row>
    <row r="148" spans="1:4" x14ac:dyDescent="0.5">
      <c r="A148" s="103"/>
      <c r="B148" s="81"/>
      <c r="C148" s="83"/>
      <c r="D148" s="43" t="s">
        <v>205</v>
      </c>
    </row>
    <row r="149" spans="1:4" x14ac:dyDescent="0.5">
      <c r="A149" s="103"/>
      <c r="B149" s="81"/>
      <c r="C149" s="83"/>
      <c r="D149" s="43" t="s">
        <v>206</v>
      </c>
    </row>
    <row r="150" spans="1:4" x14ac:dyDescent="0.5">
      <c r="A150" s="103"/>
      <c r="B150" s="81"/>
      <c r="C150" s="83"/>
      <c r="D150" s="43" t="s">
        <v>207</v>
      </c>
    </row>
    <row r="151" spans="1:4" x14ac:dyDescent="0.5">
      <c r="A151" s="103"/>
      <c r="B151" s="81"/>
      <c r="C151" s="83"/>
      <c r="D151" s="43" t="s">
        <v>208</v>
      </c>
    </row>
    <row r="152" spans="1:4" x14ac:dyDescent="0.5">
      <c r="A152" s="103"/>
      <c r="B152" s="81"/>
      <c r="C152" s="83"/>
      <c r="D152" s="43" t="s">
        <v>209</v>
      </c>
    </row>
    <row r="153" spans="1:4" x14ac:dyDescent="0.5">
      <c r="A153" s="103"/>
      <c r="B153" s="81"/>
      <c r="C153" s="83"/>
      <c r="D153" s="43" t="s">
        <v>210</v>
      </c>
    </row>
    <row r="154" spans="1:4" x14ac:dyDescent="0.5">
      <c r="A154" s="103"/>
      <c r="B154" s="81"/>
      <c r="C154" s="83"/>
      <c r="D154" s="43" t="s">
        <v>211</v>
      </c>
    </row>
    <row r="155" spans="1:4" x14ac:dyDescent="0.5">
      <c r="A155" s="103"/>
      <c r="B155" s="81"/>
      <c r="C155" s="83"/>
      <c r="D155" s="43" t="s">
        <v>212</v>
      </c>
    </row>
    <row r="156" spans="1:4" x14ac:dyDescent="0.5">
      <c r="A156" s="103"/>
      <c r="B156" s="80" t="s">
        <v>213</v>
      </c>
      <c r="C156" s="82">
        <v>2</v>
      </c>
      <c r="D156" s="43" t="s">
        <v>214</v>
      </c>
    </row>
    <row r="157" spans="1:4" x14ac:dyDescent="0.5">
      <c r="A157" s="103"/>
      <c r="B157" s="81"/>
      <c r="C157" s="83"/>
      <c r="D157" s="43" t="s">
        <v>215</v>
      </c>
    </row>
    <row r="158" spans="1:4" x14ac:dyDescent="0.5">
      <c r="A158" s="103"/>
      <c r="B158" s="80" t="s">
        <v>34</v>
      </c>
      <c r="C158" s="82">
        <v>2</v>
      </c>
      <c r="D158" s="43" t="s">
        <v>216</v>
      </c>
    </row>
    <row r="159" spans="1:4" x14ac:dyDescent="0.5">
      <c r="A159" s="103"/>
      <c r="B159" s="81"/>
      <c r="C159" s="83"/>
      <c r="D159" s="43" t="s">
        <v>217</v>
      </c>
    </row>
    <row r="160" spans="1:4" x14ac:dyDescent="0.5">
      <c r="A160" s="103"/>
      <c r="B160" s="80" t="s">
        <v>35</v>
      </c>
      <c r="C160" s="82">
        <v>4</v>
      </c>
      <c r="D160" s="43" t="s">
        <v>218</v>
      </c>
    </row>
    <row r="161" spans="1:4" x14ac:dyDescent="0.5">
      <c r="A161" s="103"/>
      <c r="B161" s="81"/>
      <c r="C161" s="83"/>
      <c r="D161" s="43" t="s">
        <v>219</v>
      </c>
    </row>
    <row r="162" spans="1:4" x14ac:dyDescent="0.5">
      <c r="A162" s="103"/>
      <c r="B162" s="81"/>
      <c r="C162" s="83"/>
      <c r="D162" s="43" t="s">
        <v>220</v>
      </c>
    </row>
    <row r="163" spans="1:4" ht="48.9" x14ac:dyDescent="0.5">
      <c r="A163" s="103"/>
      <c r="B163" s="81"/>
      <c r="C163" s="83"/>
      <c r="D163" s="43" t="s">
        <v>221</v>
      </c>
    </row>
    <row r="164" spans="1:4" x14ac:dyDescent="0.5">
      <c r="A164" s="103"/>
      <c r="B164" s="80" t="s">
        <v>266</v>
      </c>
      <c r="C164" s="82">
        <v>3</v>
      </c>
      <c r="D164" s="43" t="s">
        <v>222</v>
      </c>
    </row>
    <row r="165" spans="1:4" x14ac:dyDescent="0.5">
      <c r="A165" s="103"/>
      <c r="B165" s="81"/>
      <c r="C165" s="83"/>
      <c r="D165" s="43" t="s">
        <v>223</v>
      </c>
    </row>
    <row r="166" spans="1:4" x14ac:dyDescent="0.5">
      <c r="A166" s="103"/>
      <c r="B166" s="81"/>
      <c r="C166" s="83"/>
      <c r="D166" s="43" t="s">
        <v>224</v>
      </c>
    </row>
    <row r="167" spans="1:4" x14ac:dyDescent="0.5">
      <c r="A167" s="103"/>
      <c r="B167" s="80" t="s">
        <v>225</v>
      </c>
      <c r="C167" s="82">
        <v>4</v>
      </c>
      <c r="D167" s="43" t="s">
        <v>226</v>
      </c>
    </row>
    <row r="168" spans="1:4" x14ac:dyDescent="0.5">
      <c r="A168" s="103"/>
      <c r="B168" s="81"/>
      <c r="C168" s="83"/>
      <c r="D168" s="43" t="s">
        <v>227</v>
      </c>
    </row>
    <row r="169" spans="1:4" x14ac:dyDescent="0.5">
      <c r="A169" s="103"/>
      <c r="B169" s="81"/>
      <c r="C169" s="83"/>
      <c r="D169" s="43" t="s">
        <v>228</v>
      </c>
    </row>
    <row r="170" spans="1:4" x14ac:dyDescent="0.5">
      <c r="A170" s="103"/>
      <c r="B170" s="81"/>
      <c r="C170" s="83"/>
      <c r="D170" s="43" t="s">
        <v>229</v>
      </c>
    </row>
    <row r="171" spans="1:4" x14ac:dyDescent="0.5">
      <c r="A171" s="103"/>
      <c r="B171" s="45" t="s">
        <v>36</v>
      </c>
      <c r="C171" s="46">
        <v>1</v>
      </c>
      <c r="D171" s="43" t="s">
        <v>230</v>
      </c>
    </row>
    <row r="172" spans="1:4" x14ac:dyDescent="0.5">
      <c r="A172" s="103"/>
      <c r="B172" s="92" t="s">
        <v>37</v>
      </c>
      <c r="C172" s="94">
        <v>5</v>
      </c>
      <c r="D172" s="43" t="s">
        <v>231</v>
      </c>
    </row>
    <row r="173" spans="1:4" x14ac:dyDescent="0.5">
      <c r="A173" s="103"/>
      <c r="B173" s="85"/>
      <c r="C173" s="88"/>
      <c r="D173" s="43" t="s">
        <v>232</v>
      </c>
    </row>
    <row r="174" spans="1:4" x14ac:dyDescent="0.5">
      <c r="A174" s="103"/>
      <c r="B174" s="85"/>
      <c r="C174" s="88"/>
      <c r="D174" s="43" t="s">
        <v>233</v>
      </c>
    </row>
    <row r="175" spans="1:4" x14ac:dyDescent="0.5">
      <c r="A175" s="103"/>
      <c r="B175" s="85"/>
      <c r="C175" s="88"/>
      <c r="D175" s="43" t="s">
        <v>234</v>
      </c>
    </row>
    <row r="176" spans="1:4" x14ac:dyDescent="0.5">
      <c r="A176" s="103"/>
      <c r="B176" s="86"/>
      <c r="C176" s="89"/>
      <c r="D176" s="43" t="s">
        <v>235</v>
      </c>
    </row>
    <row r="177" spans="1:4" x14ac:dyDescent="0.5">
      <c r="A177" s="103"/>
      <c r="B177" s="80" t="s">
        <v>38</v>
      </c>
      <c r="C177" s="82">
        <v>5</v>
      </c>
      <c r="D177" s="43" t="s">
        <v>236</v>
      </c>
    </row>
    <row r="178" spans="1:4" x14ac:dyDescent="0.5">
      <c r="A178" s="103"/>
      <c r="B178" s="81"/>
      <c r="C178" s="83"/>
      <c r="D178" s="43" t="s">
        <v>237</v>
      </c>
    </row>
    <row r="179" spans="1:4" x14ac:dyDescent="0.5">
      <c r="A179" s="103"/>
      <c r="B179" s="81"/>
      <c r="C179" s="83"/>
      <c r="D179" s="43" t="s">
        <v>238</v>
      </c>
    </row>
    <row r="180" spans="1:4" x14ac:dyDescent="0.5">
      <c r="A180" s="103"/>
      <c r="B180" s="81"/>
      <c r="C180" s="83"/>
      <c r="D180" s="43" t="s">
        <v>239</v>
      </c>
    </row>
    <row r="181" spans="1:4" ht="16.75" thickBot="1" x14ac:dyDescent="0.55000000000000004">
      <c r="A181" s="104"/>
      <c r="B181" s="105"/>
      <c r="C181" s="106"/>
      <c r="D181" s="52" t="s">
        <v>240</v>
      </c>
    </row>
    <row r="182" spans="1:4" ht="17.149999999999999" thickTop="1" thickBot="1" x14ac:dyDescent="0.55000000000000004">
      <c r="A182" s="62" t="s">
        <v>264</v>
      </c>
      <c r="B182" s="63">
        <v>27</v>
      </c>
      <c r="C182" s="64">
        <f>SUM(C93:C181)</f>
        <v>89</v>
      </c>
      <c r="D182" s="65"/>
    </row>
    <row r="183" spans="1:4" ht="27.45" customHeight="1" thickBot="1" x14ac:dyDescent="0.55000000000000004">
      <c r="A183" s="59" t="s">
        <v>265</v>
      </c>
      <c r="B183" s="60">
        <f>B182+B92+B60</f>
        <v>52</v>
      </c>
      <c r="C183" s="60">
        <f>C182+C92+C60</f>
        <v>178</v>
      </c>
      <c r="D183" s="61"/>
    </row>
  </sheetData>
  <mergeCells count="85">
    <mergeCell ref="A2:A59"/>
    <mergeCell ref="A61:A91"/>
    <mergeCell ref="A93:A181"/>
    <mergeCell ref="B172:B176"/>
    <mergeCell ref="C172:C176"/>
    <mergeCell ref="B177:B181"/>
    <mergeCell ref="C177:C181"/>
    <mergeCell ref="B51:B59"/>
    <mergeCell ref="C51:C59"/>
    <mergeCell ref="B156:B157"/>
    <mergeCell ref="C156:C157"/>
    <mergeCell ref="B158:B159"/>
    <mergeCell ref="C158:C159"/>
    <mergeCell ref="B160:B163"/>
    <mergeCell ref="C160:C163"/>
    <mergeCell ref="B164:B166"/>
    <mergeCell ref="C164:C166"/>
    <mergeCell ref="B167:B170"/>
    <mergeCell ref="C167:C170"/>
    <mergeCell ref="B49:B50"/>
    <mergeCell ref="C49:C50"/>
    <mergeCell ref="B133:B137"/>
    <mergeCell ref="C133:C137"/>
    <mergeCell ref="B138:B141"/>
    <mergeCell ref="C138:C141"/>
    <mergeCell ref="B142:B143"/>
    <mergeCell ref="C142:C143"/>
    <mergeCell ref="B144:B155"/>
    <mergeCell ref="C144:C155"/>
    <mergeCell ref="B129:B130"/>
    <mergeCell ref="C129:C130"/>
    <mergeCell ref="B131:B132"/>
    <mergeCell ref="C131:C132"/>
    <mergeCell ref="B39:B42"/>
    <mergeCell ref="C39:C42"/>
    <mergeCell ref="B43:B46"/>
    <mergeCell ref="C43:C46"/>
    <mergeCell ref="B47:B48"/>
    <mergeCell ref="C47:C48"/>
    <mergeCell ref="B81:B82"/>
    <mergeCell ref="C81:C82"/>
    <mergeCell ref="B84:B85"/>
    <mergeCell ref="C84:C85"/>
    <mergeCell ref="B86:B90"/>
    <mergeCell ref="C86:C90"/>
    <mergeCell ref="B123:B126"/>
    <mergeCell ref="C123:C126"/>
    <mergeCell ref="B127:B128"/>
    <mergeCell ref="C127:C128"/>
    <mergeCell ref="B35:B37"/>
    <mergeCell ref="C35:C37"/>
    <mergeCell ref="B110:B111"/>
    <mergeCell ref="C110:C111"/>
    <mergeCell ref="B112:B120"/>
    <mergeCell ref="C112:C120"/>
    <mergeCell ref="B121:B122"/>
    <mergeCell ref="C121:C122"/>
    <mergeCell ref="B79:B80"/>
    <mergeCell ref="C79:C80"/>
    <mergeCell ref="B101:B103"/>
    <mergeCell ref="C101:C103"/>
    <mergeCell ref="B104:B105"/>
    <mergeCell ref="C104:C105"/>
    <mergeCell ref="B106:B108"/>
    <mergeCell ref="C106:C108"/>
    <mergeCell ref="B26:B31"/>
    <mergeCell ref="C26:C31"/>
    <mergeCell ref="B32:B34"/>
    <mergeCell ref="C32:C34"/>
    <mergeCell ref="B93:B96"/>
    <mergeCell ref="C93:C96"/>
    <mergeCell ref="B98:B99"/>
    <mergeCell ref="C98:C99"/>
    <mergeCell ref="B61:B77"/>
    <mergeCell ref="C61:C77"/>
    <mergeCell ref="B18:B19"/>
    <mergeCell ref="C18:C19"/>
    <mergeCell ref="B20:B22"/>
    <mergeCell ref="C20:C22"/>
    <mergeCell ref="B2:B7"/>
    <mergeCell ref="C2:C7"/>
    <mergeCell ref="B8:B11"/>
    <mergeCell ref="C8:C11"/>
    <mergeCell ref="B12:B17"/>
    <mergeCell ref="C12:C17"/>
  </mergeCells>
  <phoneticPr fontId="20" type="noConversion"/>
  <hyperlinks>
    <hyperlink ref="D68" r:id="rId1" display="www.lz队.zip"/>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
  <sheetViews>
    <sheetView topLeftCell="A3" workbookViewId="0">
      <selection activeCell="G11" sqref="G11"/>
    </sheetView>
  </sheetViews>
  <sheetFormatPr defaultRowHeight="14.15" x14ac:dyDescent="0.3"/>
  <cols>
    <col min="1" max="3" width="9.23046875" style="1"/>
    <col min="6" max="6" width="11.84375" customWidth="1"/>
    <col min="7" max="7" width="11.3828125" customWidth="1"/>
    <col min="8" max="8" width="14.3046875" customWidth="1"/>
  </cols>
  <sheetData>
    <row r="2" spans="1:8" ht="15.45" thickBot="1" x14ac:dyDescent="0.35">
      <c r="A2" s="109" t="s">
        <v>269</v>
      </c>
      <c r="B2" s="109"/>
      <c r="C2" s="109"/>
      <c r="E2" s="109" t="s">
        <v>51</v>
      </c>
      <c r="F2" s="109"/>
      <c r="G2" s="109"/>
      <c r="H2" s="109"/>
    </row>
    <row r="3" spans="1:8" ht="15.45" thickBot="1" x14ac:dyDescent="0.35">
      <c r="A3" s="5" t="s">
        <v>274</v>
      </c>
      <c r="B3" s="6" t="s">
        <v>267</v>
      </c>
      <c r="C3" s="76" t="s">
        <v>268</v>
      </c>
      <c r="E3" s="5" t="s">
        <v>275</v>
      </c>
      <c r="F3" s="6" t="s">
        <v>40</v>
      </c>
      <c r="G3" s="6" t="s">
        <v>41</v>
      </c>
      <c r="H3" s="7" t="s">
        <v>42</v>
      </c>
    </row>
    <row r="4" spans="1:8" ht="15.45" thickTop="1" x14ac:dyDescent="0.3">
      <c r="A4" s="11" t="s">
        <v>53</v>
      </c>
      <c r="B4" s="66">
        <f>作品提交情况!B60</f>
        <v>17</v>
      </c>
      <c r="C4" s="77">
        <f>作品提交情况!C60</f>
        <v>58</v>
      </c>
      <c r="E4" s="11" t="s">
        <v>53</v>
      </c>
      <c r="F4" s="37">
        <f>59*B4/B$7</f>
        <v>19.28846153846154</v>
      </c>
      <c r="G4" s="27">
        <f>ROUND(F4,0)</f>
        <v>19</v>
      </c>
      <c r="H4" s="22">
        <f>G4+1</f>
        <v>20</v>
      </c>
    </row>
    <row r="5" spans="1:8" ht="15" x14ac:dyDescent="0.3">
      <c r="A5" s="14" t="s">
        <v>54</v>
      </c>
      <c r="B5" s="66">
        <f>作品提交情况!B92</f>
        <v>8</v>
      </c>
      <c r="C5" s="77">
        <f>作品提交情况!C92</f>
        <v>31</v>
      </c>
      <c r="E5" s="14" t="s">
        <v>54</v>
      </c>
      <c r="F5" s="37">
        <f t="shared" ref="F5:F7" si="0">59*B5/B$7</f>
        <v>9.0769230769230766</v>
      </c>
      <c r="G5" s="27">
        <f>ROUND(F5,0)</f>
        <v>9</v>
      </c>
      <c r="H5" s="22">
        <f>G5</f>
        <v>9</v>
      </c>
    </row>
    <row r="6" spans="1:8" ht="15.45" thickBot="1" x14ac:dyDescent="0.35">
      <c r="A6" s="71" t="s">
        <v>55</v>
      </c>
      <c r="B6" s="72">
        <f>作品提交情况!B182</f>
        <v>27</v>
      </c>
      <c r="C6" s="78">
        <f>作品提交情况!C182</f>
        <v>89</v>
      </c>
      <c r="E6" s="14" t="s">
        <v>55</v>
      </c>
      <c r="F6" s="37">
        <f t="shared" si="0"/>
        <v>30.634615384615383</v>
      </c>
      <c r="G6" s="27">
        <f>ROUND(F6,0)</f>
        <v>31</v>
      </c>
      <c r="H6" s="22">
        <f>G6</f>
        <v>31</v>
      </c>
    </row>
    <row r="7" spans="1:8" ht="15.45" thickBot="1" x14ac:dyDescent="0.35">
      <c r="A7" s="73" t="s">
        <v>47</v>
      </c>
      <c r="B7" s="74">
        <f>SUM(B4:B6)</f>
        <v>52</v>
      </c>
      <c r="C7" s="75">
        <f>SUM(C4:C6)</f>
        <v>178</v>
      </c>
      <c r="E7" s="67" t="s">
        <v>47</v>
      </c>
      <c r="F7" s="68">
        <f t="shared" si="0"/>
        <v>59</v>
      </c>
      <c r="G7" s="69">
        <f>SUM(G4:G6)</f>
        <v>59</v>
      </c>
      <c r="H7" s="70">
        <f>SUM(H4:H6)</f>
        <v>60</v>
      </c>
    </row>
    <row r="8" spans="1:8" ht="15" x14ac:dyDescent="0.3">
      <c r="E8" s="110" t="s">
        <v>48</v>
      </c>
      <c r="F8" s="112" t="s">
        <v>52</v>
      </c>
      <c r="G8" s="112"/>
      <c r="H8" s="113"/>
    </row>
    <row r="9" spans="1:8" ht="15.45" thickBot="1" x14ac:dyDescent="0.35">
      <c r="E9" s="111"/>
      <c r="F9" s="114" t="s">
        <v>276</v>
      </c>
      <c r="G9" s="114"/>
      <c r="H9" s="115"/>
    </row>
  </sheetData>
  <mergeCells count="5">
    <mergeCell ref="E2:H2"/>
    <mergeCell ref="E8:E9"/>
    <mergeCell ref="F8:H8"/>
    <mergeCell ref="F9:H9"/>
    <mergeCell ref="A2:C2"/>
  </mergeCells>
  <phoneticPr fontId="2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tabSelected="1" topLeftCell="B7" workbookViewId="0">
      <selection activeCell="G13" sqref="G13"/>
    </sheetView>
  </sheetViews>
  <sheetFormatPr defaultRowHeight="14.15" x14ac:dyDescent="0.3"/>
  <cols>
    <col min="1" max="3" width="9.23046875" style="1"/>
    <col min="8" max="8" width="18.921875" customWidth="1"/>
    <col min="9" max="9" width="18.61328125" customWidth="1"/>
    <col min="10" max="10" width="20" customWidth="1"/>
    <col min="11" max="11" width="18.15234375" customWidth="1"/>
    <col min="12" max="12" width="21.15234375" customWidth="1"/>
  </cols>
  <sheetData>
    <row r="2" spans="1:12" ht="15.45" thickBot="1" x14ac:dyDescent="0.35">
      <c r="A2" s="109" t="s">
        <v>269</v>
      </c>
      <c r="B2" s="109"/>
      <c r="C2" s="109"/>
      <c r="E2" s="119" t="s">
        <v>50</v>
      </c>
      <c r="F2" s="119"/>
      <c r="G2" s="119"/>
      <c r="H2" s="119"/>
      <c r="I2" s="119"/>
      <c r="J2" s="119"/>
      <c r="K2" s="119"/>
      <c r="L2" s="119"/>
    </row>
    <row r="3" spans="1:12" ht="15.45" thickBot="1" x14ac:dyDescent="0.35">
      <c r="A3" s="5" t="s">
        <v>277</v>
      </c>
      <c r="B3" s="6" t="s">
        <v>267</v>
      </c>
      <c r="C3" s="76" t="s">
        <v>268</v>
      </c>
      <c r="E3" s="8" t="s">
        <v>277</v>
      </c>
      <c r="F3" s="9" t="s">
        <v>0</v>
      </c>
      <c r="G3" s="9" t="s">
        <v>1</v>
      </c>
      <c r="H3" s="9" t="s">
        <v>59</v>
      </c>
      <c r="I3" s="9" t="s">
        <v>43</v>
      </c>
      <c r="J3" s="9" t="s">
        <v>44</v>
      </c>
      <c r="K3" s="9" t="s">
        <v>45</v>
      </c>
      <c r="L3" s="10" t="s">
        <v>46</v>
      </c>
    </row>
    <row r="4" spans="1:12" ht="15.45" thickTop="1" x14ac:dyDescent="0.3">
      <c r="A4" s="11" t="s">
        <v>53</v>
      </c>
      <c r="B4" s="66">
        <f>作品提交情况!B60</f>
        <v>17</v>
      </c>
      <c r="C4" s="77">
        <f>作品提交情况!C60</f>
        <v>58</v>
      </c>
      <c r="E4" s="13" t="s">
        <v>56</v>
      </c>
      <c r="F4" s="30">
        <v>17</v>
      </c>
      <c r="G4" s="30">
        <v>58</v>
      </c>
      <c r="H4" s="20" t="s">
        <v>65</v>
      </c>
      <c r="I4" s="32">
        <f>F4</f>
        <v>17</v>
      </c>
      <c r="J4" s="18" t="s">
        <v>66</v>
      </c>
      <c r="K4" s="32">
        <f>85*G4/G$7</f>
        <v>27.696629213483146</v>
      </c>
      <c r="L4" s="19" t="s">
        <v>66</v>
      </c>
    </row>
    <row r="5" spans="1:12" ht="15" x14ac:dyDescent="0.3">
      <c r="A5" s="14" t="s">
        <v>54</v>
      </c>
      <c r="B5" s="66">
        <f>作品提交情况!B92</f>
        <v>8</v>
      </c>
      <c r="C5" s="77">
        <f>作品提交情况!C92</f>
        <v>31</v>
      </c>
      <c r="E5" s="15" t="s">
        <v>57</v>
      </c>
      <c r="F5" s="2">
        <v>8</v>
      </c>
      <c r="G5" s="2">
        <v>31</v>
      </c>
      <c r="H5" s="21" t="s">
        <v>64</v>
      </c>
      <c r="I5" s="32">
        <f>F5</f>
        <v>8</v>
      </c>
      <c r="J5" s="25" t="s">
        <v>66</v>
      </c>
      <c r="K5" s="32">
        <f>85*G5/G$7</f>
        <v>14.803370786516854</v>
      </c>
      <c r="L5" s="26" t="s">
        <v>66</v>
      </c>
    </row>
    <row r="6" spans="1:12" ht="15.45" thickBot="1" x14ac:dyDescent="0.35">
      <c r="A6" s="71" t="s">
        <v>55</v>
      </c>
      <c r="B6" s="72">
        <f>作品提交情况!B182</f>
        <v>27</v>
      </c>
      <c r="C6" s="78">
        <f>作品提交情况!C182</f>
        <v>89</v>
      </c>
      <c r="E6" s="15" t="s">
        <v>58</v>
      </c>
      <c r="F6" s="2">
        <v>27</v>
      </c>
      <c r="G6" s="2">
        <v>89</v>
      </c>
      <c r="H6" s="21" t="s">
        <v>64</v>
      </c>
      <c r="I6" s="32">
        <f>F6</f>
        <v>27</v>
      </c>
      <c r="J6" s="25" t="s">
        <v>66</v>
      </c>
      <c r="K6" s="32">
        <f>85*G6/G$7</f>
        <v>42.5</v>
      </c>
      <c r="L6" s="26" t="s">
        <v>66</v>
      </c>
    </row>
    <row r="7" spans="1:12" ht="15.45" thickBot="1" x14ac:dyDescent="0.35">
      <c r="A7" s="73" t="s">
        <v>47</v>
      </c>
      <c r="B7" s="74">
        <f>SUM(B4:B6)</f>
        <v>52</v>
      </c>
      <c r="C7" s="75">
        <f>SUM(C4:C6)</f>
        <v>178</v>
      </c>
      <c r="E7" s="13" t="s">
        <v>39</v>
      </c>
      <c r="F7" s="12">
        <f>SUM(F4:F6)</f>
        <v>52</v>
      </c>
      <c r="G7" s="31">
        <f>SUM(G4:G6)</f>
        <v>178</v>
      </c>
      <c r="H7" s="21" t="s">
        <v>270</v>
      </c>
      <c r="I7" s="24">
        <f>SUM(I4:I6)</f>
        <v>52</v>
      </c>
      <c r="J7" s="20" t="s">
        <v>271</v>
      </c>
      <c r="K7" s="18">
        <v>92</v>
      </c>
      <c r="L7" s="23">
        <f>H7+I7+J7+K7</f>
        <v>178</v>
      </c>
    </row>
    <row r="8" spans="1:12" ht="15.45" thickBot="1" x14ac:dyDescent="0.35">
      <c r="E8" s="116" t="s">
        <v>49</v>
      </c>
      <c r="F8" s="117"/>
      <c r="G8" s="118"/>
      <c r="H8" s="16">
        <f>H7/$G7</f>
        <v>5.0561797752808987E-2</v>
      </c>
      <c r="I8" s="16">
        <f t="shared" ref="I8:K8" si="0">I7/$G7</f>
        <v>0.29213483146067415</v>
      </c>
      <c r="J8" s="16">
        <f t="shared" si="0"/>
        <v>0.1404494382022472</v>
      </c>
      <c r="K8" s="16">
        <f t="shared" si="0"/>
        <v>0.5168539325842697</v>
      </c>
      <c r="L8" s="122">
        <f>H8+I8+J8+K8</f>
        <v>1</v>
      </c>
    </row>
    <row r="9" spans="1:12" x14ac:dyDescent="0.3">
      <c r="E9" s="4"/>
      <c r="F9" s="3"/>
      <c r="G9" s="3"/>
      <c r="H9" s="3"/>
      <c r="I9" s="3"/>
      <c r="J9" s="3"/>
      <c r="K9" s="3"/>
      <c r="L9" s="3"/>
    </row>
    <row r="10" spans="1:12" ht="15.45" thickBot="1" x14ac:dyDescent="0.35">
      <c r="E10" s="119" t="s">
        <v>68</v>
      </c>
      <c r="F10" s="119"/>
      <c r="G10" s="119"/>
      <c r="H10" s="119"/>
      <c r="I10" s="119"/>
      <c r="J10" s="119"/>
      <c r="K10" s="119"/>
      <c r="L10" s="119"/>
    </row>
    <row r="11" spans="1:12" ht="15.45" thickBot="1" x14ac:dyDescent="0.35">
      <c r="E11" s="8" t="s">
        <v>277</v>
      </c>
      <c r="F11" s="9" t="s">
        <v>0</v>
      </c>
      <c r="G11" s="9" t="s">
        <v>1</v>
      </c>
      <c r="H11" s="9" t="s">
        <v>60</v>
      </c>
      <c r="I11" s="9" t="s">
        <v>61</v>
      </c>
      <c r="J11" s="9" t="s">
        <v>62</v>
      </c>
      <c r="K11" s="9" t="s">
        <v>63</v>
      </c>
      <c r="L11" s="10" t="s">
        <v>46</v>
      </c>
    </row>
    <row r="12" spans="1:12" ht="15.45" thickTop="1" x14ac:dyDescent="0.3">
      <c r="E12" s="13" t="s">
        <v>56</v>
      </c>
      <c r="F12" s="2">
        <v>17</v>
      </c>
      <c r="G12" s="2">
        <v>58</v>
      </c>
      <c r="H12" s="21" t="s">
        <v>65</v>
      </c>
      <c r="I12" s="21" t="s">
        <v>65</v>
      </c>
      <c r="J12" s="33">
        <f t="shared" ref="J12:K14" si="1">J$15*$G12/$G$15</f>
        <v>5.8651685393258424</v>
      </c>
      <c r="K12" s="33">
        <f t="shared" si="1"/>
        <v>13.359550561797754</v>
      </c>
      <c r="L12" s="79" t="s">
        <v>65</v>
      </c>
    </row>
    <row r="13" spans="1:12" ht="15" x14ac:dyDescent="0.3">
      <c r="E13" s="15" t="s">
        <v>57</v>
      </c>
      <c r="F13" s="2">
        <v>8</v>
      </c>
      <c r="G13" s="2">
        <v>31</v>
      </c>
      <c r="H13" s="21" t="s">
        <v>65</v>
      </c>
      <c r="I13" s="21" t="s">
        <v>65</v>
      </c>
      <c r="J13" s="33">
        <f t="shared" si="1"/>
        <v>3.1348314606741572</v>
      </c>
      <c r="K13" s="33">
        <f t="shared" si="1"/>
        <v>7.1404494382022472</v>
      </c>
      <c r="L13" s="79" t="s">
        <v>65</v>
      </c>
    </row>
    <row r="14" spans="1:12" ht="15" x14ac:dyDescent="0.3">
      <c r="E14" s="15" t="s">
        <v>58</v>
      </c>
      <c r="F14" s="2">
        <v>27</v>
      </c>
      <c r="G14" s="2">
        <v>89</v>
      </c>
      <c r="H14" s="21" t="s">
        <v>65</v>
      </c>
      <c r="I14" s="21" t="s">
        <v>65</v>
      </c>
      <c r="J14" s="33">
        <f t="shared" si="1"/>
        <v>9</v>
      </c>
      <c r="K14" s="33">
        <f t="shared" si="1"/>
        <v>20.5</v>
      </c>
      <c r="L14" s="79" t="s">
        <v>65</v>
      </c>
    </row>
    <row r="15" spans="1:12" ht="15" x14ac:dyDescent="0.3">
      <c r="E15" s="13" t="s">
        <v>39</v>
      </c>
      <c r="F15" s="18">
        <f>SUM(F12:F14)</f>
        <v>52</v>
      </c>
      <c r="G15" s="18">
        <f>SUM(G12:G14)</f>
        <v>178</v>
      </c>
      <c r="H15" s="28" t="s">
        <v>67</v>
      </c>
      <c r="I15" s="24">
        <v>18</v>
      </c>
      <c r="J15" s="24">
        <v>18</v>
      </c>
      <c r="K15" s="24">
        <v>41</v>
      </c>
      <c r="L15" s="29">
        <f>H15+I15+J15+K15</f>
        <v>89</v>
      </c>
    </row>
    <row r="16" spans="1:12" ht="15.45" thickBot="1" x14ac:dyDescent="0.35">
      <c r="E16" s="116" t="s">
        <v>49</v>
      </c>
      <c r="F16" s="117"/>
      <c r="G16" s="118"/>
      <c r="H16" s="16">
        <f>H15/$G$15</f>
        <v>6.741573033707865E-2</v>
      </c>
      <c r="I16" s="16">
        <f>I15/$G$15</f>
        <v>0.10112359550561797</v>
      </c>
      <c r="J16" s="16">
        <f>J15/$G$15</f>
        <v>0.10112359550561797</v>
      </c>
      <c r="K16" s="16">
        <f>K15/$G$15</f>
        <v>0.2303370786516854</v>
      </c>
      <c r="L16" s="17">
        <f>L15/$G$15</f>
        <v>0.5</v>
      </c>
    </row>
    <row r="17" spans="5:12" ht="108.45" customHeight="1" thickBot="1" x14ac:dyDescent="0.35">
      <c r="E17" s="4"/>
      <c r="F17" s="3"/>
      <c r="G17" s="3"/>
      <c r="H17" s="34" t="s">
        <v>279</v>
      </c>
      <c r="I17" s="35" t="s">
        <v>278</v>
      </c>
      <c r="J17" s="35" t="s">
        <v>283</v>
      </c>
      <c r="K17" s="36" t="s">
        <v>280</v>
      </c>
      <c r="L17" s="3"/>
    </row>
  </sheetData>
  <mergeCells count="5">
    <mergeCell ref="E16:G16"/>
    <mergeCell ref="E2:L2"/>
    <mergeCell ref="E8:G8"/>
    <mergeCell ref="E10:L10"/>
    <mergeCell ref="A2:C2"/>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作品提交情况</vt:lpstr>
      <vt:lpstr>赛区决赛名额分配</vt:lpstr>
      <vt:lpstr>赛区奖项设置及分配</vt:lpstr>
      <vt:lpstr>作品提交情况!LIST</vt:lpstr>
    </vt:vector>
  </TitlesOfParts>
  <Company>ZJU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Sheep</dc:creator>
  <cp:lastModifiedBy>Jia Wu</cp:lastModifiedBy>
  <dcterms:created xsi:type="dcterms:W3CDTF">2015-05-11T13:17:33Z</dcterms:created>
  <dcterms:modified xsi:type="dcterms:W3CDTF">2016-07-24T04:16:13Z</dcterms:modified>
</cp:coreProperties>
</file>